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2201FCFD-BAC6-49B2-8FCD-439FBC636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Sentencias" sheetId="15" r:id="rId14"/>
    <sheet name="Audiencias_Pers Enjuic por Sexo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4" l="1"/>
  <c r="F12" i="3" l="1"/>
  <c r="F16" i="3"/>
  <c r="F20" i="3"/>
  <c r="F24" i="3"/>
  <c r="F11" i="3"/>
  <c r="F15" i="3"/>
  <c r="F19" i="3"/>
  <c r="F23" i="3"/>
  <c r="F27" i="3"/>
  <c r="F14" i="3"/>
  <c r="F18" i="3"/>
  <c r="F22" i="3"/>
  <c r="F26" i="3"/>
  <c r="F13" i="3"/>
  <c r="F17" i="3"/>
  <c r="F21" i="3"/>
  <c r="F25" i="3"/>
  <c r="G33" i="4"/>
  <c r="G34" i="4"/>
  <c r="H34" i="4"/>
  <c r="G35" i="4"/>
  <c r="H35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L28" i="4" l="1"/>
  <c r="F28" i="4"/>
  <c r="H28" i="4"/>
  <c r="G28" i="4"/>
  <c r="G36" i="4"/>
  <c r="H33" i="4"/>
  <c r="F33" i="4"/>
  <c r="N28" i="4"/>
  <c r="M28" i="4"/>
  <c r="G50" i="4" l="1"/>
  <c r="F50" i="4"/>
  <c r="H50" i="4"/>
  <c r="R28" i="2"/>
  <c r="O28" i="2"/>
  <c r="N28" i="2"/>
  <c r="M28" i="2"/>
  <c r="L28" i="2"/>
  <c r="Q28" i="2"/>
  <c r="P28" i="2"/>
  <c r="Z28" i="15" l="1"/>
  <c r="V28" i="15"/>
  <c r="U28" i="15"/>
  <c r="Z27" i="15"/>
  <c r="Y27" i="15"/>
  <c r="V27" i="15"/>
  <c r="Z26" i="15"/>
  <c r="V26" i="15"/>
  <c r="Z25" i="15"/>
  <c r="V25" i="15"/>
  <c r="Z24" i="15"/>
  <c r="V24" i="15"/>
  <c r="Z23" i="15"/>
  <c r="V23" i="15"/>
  <c r="Z22" i="15"/>
  <c r="V22" i="15"/>
  <c r="Z21" i="15"/>
  <c r="V21" i="15"/>
  <c r="Z20" i="15"/>
  <c r="V20" i="15"/>
  <c r="Z19" i="15"/>
  <c r="Y28" i="15" l="1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U21" i="15"/>
  <c r="Y21" i="15"/>
  <c r="U22" i="15"/>
  <c r="Y22" i="15"/>
  <c r="U23" i="15"/>
  <c r="Y23" i="15"/>
  <c r="U24" i="15"/>
  <c r="Y24" i="15"/>
  <c r="U25" i="15"/>
  <c r="Y25" i="15"/>
  <c r="U26" i="15"/>
  <c r="Y26" i="15"/>
  <c r="U27" i="15"/>
  <c r="T12" i="15"/>
  <c r="X12" i="15"/>
  <c r="T13" i="15"/>
  <c r="X13" i="15"/>
  <c r="T14" i="15"/>
  <c r="X14" i="15"/>
  <c r="T15" i="15"/>
  <c r="X15" i="15"/>
  <c r="T16" i="15"/>
  <c r="X16" i="15"/>
  <c r="T17" i="15"/>
  <c r="X17" i="15"/>
  <c r="T18" i="15"/>
  <c r="X18" i="15"/>
  <c r="T19" i="15"/>
  <c r="X19" i="15"/>
  <c r="T20" i="15"/>
  <c r="X20" i="15"/>
  <c r="T21" i="15"/>
  <c r="X21" i="15"/>
  <c r="T22" i="15"/>
  <c r="X22" i="15"/>
  <c r="T23" i="15"/>
  <c r="X23" i="15"/>
  <c r="T24" i="15"/>
  <c r="X24" i="15"/>
  <c r="T25" i="15"/>
  <c r="X25" i="15"/>
  <c r="T26" i="15"/>
  <c r="X26" i="15"/>
  <c r="T27" i="15"/>
  <c r="X27" i="15"/>
  <c r="W27" i="15" s="1"/>
  <c r="T28" i="15"/>
  <c r="S28" i="15" s="1"/>
  <c r="X28" i="15"/>
  <c r="V12" i="15"/>
  <c r="Z12" i="15"/>
  <c r="V13" i="15"/>
  <c r="Z13" i="15"/>
  <c r="V14" i="15"/>
  <c r="Z14" i="15"/>
  <c r="V15" i="15"/>
  <c r="Z15" i="15"/>
  <c r="V16" i="15"/>
  <c r="Z16" i="15"/>
  <c r="V17" i="15"/>
  <c r="Z17" i="15"/>
  <c r="V18" i="15"/>
  <c r="Z18" i="15"/>
  <c r="V19" i="15"/>
  <c r="O29" i="15"/>
  <c r="K29" i="15"/>
  <c r="G29" i="15"/>
  <c r="I52" i="14"/>
  <c r="G28" i="14"/>
  <c r="C28" i="14"/>
  <c r="E28" i="13"/>
  <c r="K28" i="13"/>
  <c r="J28" i="13"/>
  <c r="I28" i="13"/>
  <c r="S20" i="15" l="1"/>
  <c r="W23" i="15"/>
  <c r="W19" i="15"/>
  <c r="S24" i="15"/>
  <c r="W15" i="15"/>
  <c r="S16" i="15"/>
  <c r="G28" i="13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3" i="12"/>
  <c r="T29" i="15"/>
  <c r="S12" i="15"/>
  <c r="S29" i="15" s="1"/>
  <c r="V29" i="15"/>
  <c r="D33" i="11"/>
  <c r="N33" i="11"/>
  <c r="E33" i="11"/>
  <c r="K33" i="11"/>
  <c r="J33" i="11"/>
  <c r="I33" i="11"/>
  <c r="D33" i="12"/>
  <c r="E33" i="12"/>
  <c r="C33" i="12"/>
  <c r="G33" i="11"/>
  <c r="H33" i="12"/>
  <c r="C33" i="11"/>
  <c r="F33" i="11"/>
  <c r="G33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I28" i="4"/>
  <c r="J28" i="5"/>
  <c r="I28" i="2"/>
  <c r="D28" i="3"/>
  <c r="K28" i="4"/>
  <c r="I28" i="5"/>
  <c r="H28" i="2"/>
  <c r="I28" i="3"/>
  <c r="J28" i="4"/>
  <c r="H28" i="5"/>
  <c r="G28" i="2"/>
  <c r="C28" i="5"/>
  <c r="F28" i="3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I33" i="12"/>
  <c r="J33" i="12"/>
  <c r="K33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C53" i="2"/>
  <c r="D53" i="2"/>
  <c r="E53" i="2"/>
  <c r="F53" i="2"/>
  <c r="G53" i="2"/>
  <c r="H53" i="2"/>
  <c r="I53" i="2"/>
  <c r="J53" i="2"/>
  <c r="J36" i="2"/>
  <c r="I36" i="2"/>
  <c r="H36" i="2"/>
  <c r="G36" i="2"/>
  <c r="F36" i="2"/>
  <c r="E36" i="2"/>
  <c r="D36" i="2"/>
  <c r="C36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<sst xmlns="http://schemas.openxmlformats.org/spreadsheetml/2006/main" count="705" uniqueCount="129">
  <si>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</si>
  <si>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</si>
  <si>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</si>
  <si>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</si>
  <si>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</si>
  <si>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</si>
  <si>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</si>
  <si>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</si>
  <si>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</si>
  <si>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</si>
  <si>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</si>
  <si>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</si>
  <si>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</si>
  <si>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</si>
  <si>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</si>
  <si>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</si>
  <si>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</si>
  <si>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</si>
  <si>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</si>
  <si>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</si>
  <si>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</si>
  <si>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</si>
  <si>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</si>
  <si>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</si>
  <si>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</si>
  <si>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</si>
  <si>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</si>
  <si>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</si>
  <si>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</si>
  <si>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</si>
  <si>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</si>
  <si>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</si>
  <si>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</si>
  <si>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</si>
  <si>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</si>
  <si>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</si>
  <si>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</si>
  <si>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</si>
  <si>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</si>
  <si>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</si>
  <si>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</si>
  <si>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</si>
  <si>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</si>
  <si>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</si>
  <si>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</si>
  <si>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</si>
  <si>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</si>
  <si>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</si>
  <si>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</si>
  <si>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</si>
  <si>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</si>
  <si>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</si>
  <si>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</si>
  <si>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</si>
  <si>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</si>
  <si>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</si>
  <si>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</si>
  <si>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</si>
  <si>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</si>
  <si>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</si>
  <si>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</si>
  <si>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</si>
  <si>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</si>
  <si>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</si>
  <si>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</si>
  <si>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</si>
  <si>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</si>
  <si>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</si>
  <si>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</si>
  <si>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</si>
  <si>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</si>
  <si>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</si>
  <si>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</si>
  <si>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</si>
  <si>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</si>
  <si>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</si>
  <si>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</si>
  <si>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</si>
  <si>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</si>
  <si>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</si>
  <si>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</si>
  <si>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</si>
  <si>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</si>
  <si>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</si>
  <si>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</si>
  <si>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</si>
  <si>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</si>
  <si>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</si>
  <si>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</si>
  <si>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</si>
  <si>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</si>
  <si>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</si>
  <si>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</si>
  <si>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</si>
  <si>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</si>
  <si>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</si>
  <si>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</si>
  <si>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</si>
  <si>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</si>
  <si>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</si>
  <si>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</si>
  <si>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</si>
  <si>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</si>
  <si>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</si>
  <si>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</si>
  <si>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</si>
  <si>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</si>
  <si>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</si>
  <si>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</si>
  <si>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 xml:space="preserve">Evolución de las Denuncias Recibidas  
</t>
  </si>
  <si>
    <t>Juzgados de Guardia/Asuntos</t>
  </si>
  <si>
    <t>Juzgados de Guardia/Órdenes de Protección</t>
  </si>
  <si>
    <t>Víctimas menores de violencia de género</t>
  </si>
  <si>
    <t>Víctimas menores
Españolas</t>
  </si>
  <si>
    <t>Víctimas menores
Extranjeras</t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</si>
  <si>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
Menores Tutelados víctimas de violencia</t>
    </r>
  </si>
  <si>
    <r>
      <t>Total</t>
    </r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Víctimas Menores Tuteladas Extranjeras</t>
    </r>
  </si>
  <si>
    <r>
      <t>Total</t>
    </r>
    <r>
      <rPr>
        <b/>
        <sz val="11"/>
        <color rgb="FFFF0000"/>
        <rFont val="Verdana"/>
        <family val="2"/>
      </rPr>
      <t xml:space="preserve">* </t>
    </r>
    <r>
      <rPr>
        <b/>
        <sz val="11"/>
        <color theme="4"/>
        <rFont val="Verdana"/>
        <family val="2"/>
      </rPr>
      <t>Víctimas Menores Tuteladas Españolas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</si>
  <si>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Tuteladas incluye tanto mujeres como hombres menores</t>
    </r>
  </si>
  <si>
    <t>4º trimestre 2022</t>
  </si>
  <si>
    <t>4º trimestre 2023</t>
  </si>
  <si>
    <t>4º trimestre 2023/4º trimestre 2022</t>
  </si>
  <si>
    <t>Evolución 
4º trimestre 2023/4º trimestre 2022</t>
  </si>
  <si>
    <t>4º trimestre 2022
Con Imposición de medidas</t>
  </si>
  <si>
    <t>4º trimestre 2022
Sin Imposicion de Medidas</t>
  </si>
  <si>
    <t>4º trimestre 2023
Con Imposición de medidas</t>
  </si>
  <si>
    <t>4º trimestre 2023
Sin Imposicion de Medidas</t>
  </si>
  <si>
    <t>Evolución
4º trimestre 2023/4º trimestre 2022
Con Imposición de medidas</t>
  </si>
  <si>
    <t>Evolución
4º trimestre 2023/4º trimestre 2022
Sin Imposición de medidas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</si>
</sst>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 de 2023</a:t>
          </a: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6167" y="158750"/>
          <a:ext cx="13123333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14</xdr:col>
      <xdr:colOff>10583</xdr:colOff>
      <xdr:row>9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75217" y="1308100"/>
          <a:ext cx="13114866" cy="2730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</a:t>
          </a:r>
        </a:p>
      </xdr:txBody>
    </xdr:sp>
    <xdr:clientData/>
  </xdr:twoCellAnchor>
  <xdr:twoCellAnchor>
    <xdr:from>
      <xdr:col>15</xdr:col>
      <xdr:colOff>53976</xdr:colOff>
      <xdr:row>2</xdr:row>
      <xdr:rowOff>88901</xdr:rowOff>
    </xdr:from>
    <xdr:to>
      <xdr:col>16</xdr:col>
      <xdr:colOff>130175</xdr:colOff>
      <xdr:row>5</xdr:row>
      <xdr:rowOff>79376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4817726" y="406401"/>
          <a:ext cx="742949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161923</xdr:rowOff>
    </xdr:from>
    <xdr:to>
      <xdr:col>11</xdr:col>
      <xdr:colOff>0</xdr:colOff>
      <xdr:row>8</xdr:row>
      <xdr:rowOff>47624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3"/>
          <a:ext cx="12725400" cy="1181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11</xdr:col>
      <xdr:colOff>9525</xdr:colOff>
      <xdr:row>10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114300</xdr:colOff>
      <xdr:row>9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573126" y="933451"/>
          <a:ext cx="761999" cy="6381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581025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596576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219076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234631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615626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28576</xdr:rowOff>
    </xdr:from>
    <xdr:to>
      <xdr:col>9</xdr:col>
      <xdr:colOff>1790700</xdr:colOff>
      <xdr:row>6</xdr:row>
      <xdr:rowOff>257176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6"/>
          <a:ext cx="12677775" cy="552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666750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647699</xdr:colOff>
      <xdr:row>7</xdr:row>
      <xdr:rowOff>219075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5800" y="647699"/>
          <a:ext cx="12611099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12</xdr:col>
      <xdr:colOff>1143000</xdr:colOff>
      <xdr:row>6</xdr:row>
      <xdr:rowOff>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4097000" y="4286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552451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568006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L34"/>
  <sheetViews>
    <sheetView tabSelected="1" workbookViewId="0"/>
  </sheetViews>
  <sheetFormatPr baseColWidth="10" defaultRowHeight="12.75" x14ac:dyDescent="0.2"/>
  <cols>
    <col min="5" max="5" width="12.75" customWidth="1"/>
  </cols>
  <sheetData>
    <row r="16" spans="2:6" ht="14.25" x14ac:dyDescent="0.2">
      <c r="B16" s="26" t="s">
        <v>1</v>
      </c>
      <c r="C16" s="26"/>
      <c r="D16" s="26"/>
      <c r="E16" s="26"/>
      <c r="F16" s="26"/>
    </row>
    <row r="17" spans="2:12" ht="14.25" x14ac:dyDescent="0.2">
      <c r="B17" s="1"/>
      <c r="C17" s="1"/>
      <c r="D17" s="1"/>
      <c r="E17" s="1"/>
      <c r="F17" s="1"/>
    </row>
    <row r="18" spans="2:12" ht="14.25" x14ac:dyDescent="0.2">
      <c r="B18" s="26" t="s">
        <v>103</v>
      </c>
      <c r="C18" s="26"/>
      <c r="D18" s="26"/>
      <c r="E18" s="26"/>
      <c r="F18" s="1"/>
    </row>
    <row r="19" spans="2:12" ht="14.25" x14ac:dyDescent="0.2">
      <c r="B19" s="26" t="s">
        <v>104</v>
      </c>
      <c r="C19" s="26"/>
      <c r="D19" s="26"/>
      <c r="E19" s="26"/>
      <c r="F19" s="1"/>
    </row>
    <row r="20" spans="2:12" ht="14.25" x14ac:dyDescent="0.2">
      <c r="B20" s="26" t="s">
        <v>105</v>
      </c>
      <c r="C20" s="26"/>
      <c r="D20" s="26"/>
      <c r="E20" s="26"/>
      <c r="F20" s="1"/>
    </row>
    <row r="21" spans="2:12" ht="14.25" x14ac:dyDescent="0.2">
      <c r="B21" s="26" t="s">
        <v>106</v>
      </c>
      <c r="C21" s="26"/>
      <c r="D21" s="26"/>
      <c r="E21" s="26"/>
      <c r="F21" s="1"/>
    </row>
    <row r="22" spans="2:12" ht="14.25" x14ac:dyDescent="0.2">
      <c r="B22" s="1" t="s">
        <v>107</v>
      </c>
      <c r="C22" s="1"/>
      <c r="D22" s="1"/>
      <c r="E22" s="1"/>
      <c r="F22" s="1"/>
    </row>
    <row r="23" spans="2:12" ht="14.25" x14ac:dyDescent="0.2">
      <c r="B23" s="3"/>
      <c r="C23" s="3"/>
      <c r="D23" s="3"/>
      <c r="E23" s="3"/>
      <c r="F23" s="3"/>
      <c r="G23" s="4"/>
      <c r="H23" s="4"/>
      <c r="I23" s="4"/>
    </row>
    <row r="24" spans="2:12" ht="15" x14ac:dyDescent="0.25">
      <c r="B24" s="2" t="s">
        <v>56</v>
      </c>
      <c r="C24" s="2"/>
      <c r="D24" s="16"/>
      <c r="E24" s="16"/>
      <c r="F24" s="16"/>
      <c r="G24" s="16"/>
      <c r="H24" s="17"/>
      <c r="I24" s="17"/>
    </row>
    <row r="25" spans="2:12" ht="15" customHeight="1" x14ac:dyDescent="0.2">
      <c r="B25" s="26" t="s">
        <v>61</v>
      </c>
      <c r="C25" s="26"/>
      <c r="D25" s="26"/>
      <c r="E25" s="26"/>
      <c r="F25" s="26"/>
      <c r="G25" s="26"/>
      <c r="H25" s="26"/>
      <c r="I25" s="26"/>
    </row>
    <row r="26" spans="2:12" ht="14.25" x14ac:dyDescent="0.2">
      <c r="B26" s="26" t="s">
        <v>66</v>
      </c>
      <c r="C26" s="26"/>
      <c r="D26" s="26"/>
      <c r="E26" s="26"/>
      <c r="F26" s="26"/>
      <c r="G26" s="26"/>
      <c r="H26" s="26"/>
      <c r="I26" s="26"/>
    </row>
    <row r="27" spans="2:12" ht="14.25" x14ac:dyDescent="0.2">
      <c r="B27" s="26" t="s">
        <v>67</v>
      </c>
      <c r="C27" s="26"/>
      <c r="D27" s="26"/>
      <c r="E27" s="26"/>
      <c r="F27" s="26"/>
      <c r="G27" s="26"/>
      <c r="H27" s="26"/>
      <c r="I27" s="26"/>
    </row>
    <row r="28" spans="2:12" ht="14.25" x14ac:dyDescent="0.2">
      <c r="B28" s="26" t="s">
        <v>0</v>
      </c>
      <c r="C28" s="26"/>
      <c r="D28" s="26"/>
      <c r="E28" s="26"/>
      <c r="F28" s="26"/>
      <c r="G28" s="26"/>
      <c r="H28" s="26"/>
      <c r="I28" s="26"/>
    </row>
    <row r="29" spans="2:12" ht="14.25" x14ac:dyDescent="0.2">
      <c r="B29" s="26" t="s">
        <v>108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4.25" x14ac:dyDescent="0.2">
      <c r="B30" s="26" t="s">
        <v>110</v>
      </c>
      <c r="C30" s="26"/>
      <c r="D30" s="26"/>
      <c r="E30" s="26"/>
      <c r="F30" s="1"/>
      <c r="G30" s="1"/>
      <c r="H30" s="1"/>
      <c r="I30" s="1"/>
      <c r="J30" s="1"/>
      <c r="K30" s="1"/>
      <c r="L30" s="1"/>
    </row>
    <row r="31" spans="2:12" ht="14.25" x14ac:dyDescent="0.2">
      <c r="B31" s="26" t="s">
        <v>111</v>
      </c>
      <c r="C31" s="26"/>
      <c r="D31" s="26"/>
      <c r="E31" s="26"/>
      <c r="F31" s="1"/>
      <c r="G31" s="1"/>
      <c r="H31" s="1"/>
      <c r="I31" s="1"/>
      <c r="J31" s="1"/>
      <c r="K31" s="1"/>
      <c r="L31" s="1"/>
    </row>
    <row r="32" spans="2:12" ht="14.25" x14ac:dyDescent="0.2">
      <c r="B32" s="26" t="s">
        <v>91</v>
      </c>
      <c r="C32" s="26"/>
      <c r="D32" s="26"/>
      <c r="E32" s="26"/>
      <c r="F32" s="26"/>
      <c r="G32" s="26"/>
      <c r="H32" s="26"/>
      <c r="I32" s="26"/>
    </row>
    <row r="33" spans="2:9" ht="14.25" x14ac:dyDescent="0.2">
      <c r="B33" s="26" t="s">
        <v>92</v>
      </c>
      <c r="C33" s="26"/>
      <c r="D33" s="26"/>
      <c r="E33" s="26"/>
      <c r="F33" s="26"/>
      <c r="G33" s="26"/>
      <c r="H33" s="26"/>
      <c r="I33" s="26"/>
    </row>
    <row r="34" spans="2:9" ht="14.25" x14ac:dyDescent="0.2">
      <c r="B34" s="26" t="s">
        <v>102</v>
      </c>
      <c r="C34" s="26"/>
      <c r="D34" s="26"/>
      <c r="E34" s="26"/>
      <c r="F34" s="26"/>
      <c r="G34" s="26"/>
      <c r="H34" s="26"/>
      <c r="I34" s="26"/>
    </row>
  </sheetData>
  <mergeCells count="19">
    <mergeCell ref="B16:F16"/>
    <mergeCell ref="B28:I28"/>
    <mergeCell ref="B32:I32"/>
    <mergeCell ref="B18:C18"/>
    <mergeCell ref="D18:E18"/>
    <mergeCell ref="B19:C19"/>
    <mergeCell ref="D19:E19"/>
    <mergeCell ref="B20:C20"/>
    <mergeCell ref="D20:E20"/>
    <mergeCell ref="B21:C21"/>
    <mergeCell ref="D21:E21"/>
    <mergeCell ref="B26:I26"/>
    <mergeCell ref="B34:I34"/>
    <mergeCell ref="B25:I25"/>
    <mergeCell ref="B27:I27"/>
    <mergeCell ref="B33:I33"/>
    <mergeCell ref="B29:L29"/>
    <mergeCell ref="B30:E30"/>
    <mergeCell ref="B31:E31"/>
  </mergeCells>
  <hyperlinks>
    <hyperlink ref="B18" location="'Evolución Denuncias'!A1" display="Denuncias" xr:uid="{00000000-0004-0000-0000-000000000000}"/>
    <hyperlink ref="B19" location="'Evolución Renuncias'!A1" display="Renuncias" xr:uid="{00000000-0004-0000-0000-000001000000}"/>
    <hyperlink ref="B20" location="'Evolución Víctimas'!A1" display="Víctimas" xr:uid="{00000000-0004-0000-0000-000002000000}"/>
    <hyperlink ref="B21" location="'Total Órdenes y Medidas'!A1" display="Órdenes y Medidas" xr:uid="{00000000-0004-0000-0000-000003000000}"/>
    <hyperlink ref="B22" location="'Personas Enjuiciadas'!A1" display="Personas Enjuiciadas" xr:uid="{00000000-0004-0000-0000-000004000000}"/>
    <hyperlink ref="B32" location="Aud.Prov.!A1" display="Audiencia Provincial" xr:uid="{00000000-0004-0000-0000-000005000000}"/>
    <hyperlink ref="B24" location="Penal!A1" display="Juzgado de lo Penal" xr:uid="{00000000-0004-0000-0000-000006000000}"/>
    <hyperlink ref="B26" location="'Jdos Menores_Personas Enjuiciad'!A1" display="Juzgados de Menores/Procesos de Violencia de Género/Personas Enjuiciadas" xr:uid="{00000000-0004-0000-0000-000007000000}"/>
    <hyperlink ref="B28" location="Guardia!A1" display="Juzgado de Instrucción en funciones de Guardia" xr:uid="{00000000-0004-0000-0000-000008000000}"/>
    <hyperlink ref="B20:C20" location="'Evolución Víctimas'!A1" display="Víctimas" xr:uid="{00000000-0004-0000-0000-000009000000}"/>
    <hyperlink ref="B21:C21" location="'Evolución Órdenes y Medidas'!A1" display="Órdenes y Medidas" xr:uid="{00000000-0004-0000-0000-00000A000000}"/>
    <hyperlink ref="B22:C22" location="'Personas Enjuiciadas'!A1" display="Personas Enjuiciadas" xr:uid="{00000000-0004-0000-0000-00000B000000}"/>
    <hyperlink ref="B24:I24" location="'Jdos Penal_Personas Enjuiciadas'!A1" display="Juzgados de lo Penal/Procesos de Violencia de Género/Personas Enjuiciadas" xr:uid="{00000000-0004-0000-0000-00000C000000}"/>
    <hyperlink ref="B25" location="'Jdos Penal_Sentencias'!A1" display="Juzgados de lo Penal/Procesos de Violencia de Género/Sentencias" xr:uid="{00000000-0004-0000-0000-00000D000000}"/>
    <hyperlink ref="B27" location="'Jdos Menores_Personas Enjuiciad'!A1" display="Juzgados de Menores/Procesos de Violencia de Género/Personas Enjuiciadas" xr:uid="{00000000-0004-0000-0000-00000E000000}"/>
    <hyperlink ref="B27:I27" location="'Jdos Menores_Sentencias'!A1" display="Juzgados de Menores/Procesos de Violencia de Género/Sentencias" xr:uid="{00000000-0004-0000-0000-00000F000000}"/>
    <hyperlink ref="B28:I28" location="'Jdos Guardia_Asuntos'!A1" display="Juzgados de Instrucción en funciones de Guardia/Procesos de Violencia de Género" xr:uid="{00000000-0004-0000-0000-000010000000}"/>
    <hyperlink ref="B29" location="Guardia!A1" display="Juzgado de Instrucción en funciones de Guardia" xr:uid="{00000000-0004-0000-0000-000011000000}"/>
    <hyperlink ref="B29:I29" location="'Jdos Guardia_Órdenes Protección'!A1" display="Juzgados de Instrucción en funciones de Guardia/Procesos de Violencia de Género" xr:uid="{00000000-0004-0000-0000-000012000000}"/>
    <hyperlink ref="B32:I32" location="'Audiencias_Pers Enjuiciadas'!A1" display="Audiencia Provincial/Procesos de Violencia de Género/Total Personas Enjuiciadas" xr:uid="{00000000-0004-0000-0000-000013000000}"/>
    <hyperlink ref="B33:I33" location="'Audiencias_Pers Enjuic por Sexo'!A1" display="Audiencia Provincial/Procesos de Violencia de Género/Personas Enjuiciadas por Sexo" xr:uid="{00000000-0004-0000-0000-000014000000}"/>
    <hyperlink ref="B34:I34" location="Audiencias_Sentencias!A1" display="Audiencia Provincial/Procesos de Violencia de Género/Sentencias" xr:uid="{00000000-0004-0000-0000-000015000000}"/>
    <hyperlink ref="B30:E30" location="'Jdos Guardia_Asuntos'!A1" display="Juzgados de Guardia/Asuntos" xr:uid="{00000000-0004-0000-0000-000016000000}"/>
    <hyperlink ref="B31:F31" location="'Jdos Guardia_Órdenes Protección'!A1" display="Juzgados de Guardia/Órdenes de Protección" xr:uid="{00000000-0004-0000-0000-000017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7" t="s">
        <v>119</v>
      </c>
      <c r="D9" s="28"/>
      <c r="E9" s="28"/>
      <c r="F9" s="28"/>
      <c r="G9" s="27" t="s">
        <v>120</v>
      </c>
      <c r="H9" s="28"/>
      <c r="I9" s="28"/>
      <c r="J9" s="28"/>
    </row>
    <row r="10" spans="2:10" ht="44.25" customHeight="1" thickBot="1" x14ac:dyDescent="0.25">
      <c r="C10" s="10" t="s">
        <v>68</v>
      </c>
      <c r="D10" s="10" t="s">
        <v>69</v>
      </c>
      <c r="E10" s="10" t="s">
        <v>70</v>
      </c>
      <c r="F10" s="10" t="s">
        <v>71</v>
      </c>
      <c r="G10" s="10" t="s">
        <v>68</v>
      </c>
      <c r="H10" s="10" t="s">
        <v>69</v>
      </c>
      <c r="I10" s="10" t="s">
        <v>70</v>
      </c>
      <c r="J10" s="10" t="s">
        <v>71</v>
      </c>
    </row>
    <row r="11" spans="2:10" ht="20.100000000000001" customHeight="1" thickBot="1" x14ac:dyDescent="0.25">
      <c r="B11" s="5" t="s">
        <v>2</v>
      </c>
      <c r="C11" s="11">
        <f>SUM(D11:E11)</f>
        <v>22</v>
      </c>
      <c r="D11" s="21">
        <v>20</v>
      </c>
      <c r="E11" s="21">
        <v>2</v>
      </c>
      <c r="F11" s="21">
        <v>19</v>
      </c>
      <c r="G11" s="11">
        <f>SUM(H11:I11)</f>
        <v>23</v>
      </c>
      <c r="H11" s="21">
        <v>19</v>
      </c>
      <c r="I11" s="21">
        <v>4</v>
      </c>
      <c r="J11" s="21">
        <v>12</v>
      </c>
    </row>
    <row r="12" spans="2:10" ht="20.100000000000001" customHeight="1" thickBot="1" x14ac:dyDescent="0.25">
      <c r="B12" s="6" t="s">
        <v>3</v>
      </c>
      <c r="C12" s="11">
        <f t="shared" ref="C12:C27" si="0">SUM(D12:E12)</f>
        <v>2</v>
      </c>
      <c r="D12" s="21">
        <v>2</v>
      </c>
      <c r="E12" s="21">
        <v>0</v>
      </c>
      <c r="F12" s="21">
        <v>1</v>
      </c>
      <c r="G12" s="11">
        <f t="shared" ref="G12:G27" si="1">SUM(H12:I12)</f>
        <v>5</v>
      </c>
      <c r="H12" s="21">
        <v>3</v>
      </c>
      <c r="I12" s="21">
        <v>2</v>
      </c>
      <c r="J12" s="21">
        <v>4</v>
      </c>
    </row>
    <row r="13" spans="2:10" ht="20.100000000000001" customHeight="1" thickBot="1" x14ac:dyDescent="0.25">
      <c r="B13" s="6" t="s">
        <v>4</v>
      </c>
      <c r="C13" s="11">
        <f t="shared" si="0"/>
        <v>2</v>
      </c>
      <c r="D13" s="21">
        <v>2</v>
      </c>
      <c r="E13" s="21">
        <v>0</v>
      </c>
      <c r="F13" s="21">
        <v>2</v>
      </c>
      <c r="G13" s="11">
        <f t="shared" si="1"/>
        <v>2</v>
      </c>
      <c r="H13" s="21">
        <v>2</v>
      </c>
      <c r="I13" s="21">
        <v>0</v>
      </c>
      <c r="J13" s="21">
        <v>2</v>
      </c>
    </row>
    <row r="14" spans="2:10" ht="20.100000000000001" customHeight="1" thickBot="1" x14ac:dyDescent="0.25">
      <c r="B14" s="6" t="s">
        <v>5</v>
      </c>
      <c r="C14" s="11">
        <f t="shared" si="0"/>
        <v>3</v>
      </c>
      <c r="D14" s="21">
        <v>2</v>
      </c>
      <c r="E14" s="21">
        <v>1</v>
      </c>
      <c r="F14" s="21">
        <v>2</v>
      </c>
      <c r="G14" s="11">
        <f t="shared" si="1"/>
        <v>7</v>
      </c>
      <c r="H14" s="21">
        <v>7</v>
      </c>
      <c r="I14" s="21">
        <v>0</v>
      </c>
      <c r="J14" s="21">
        <v>7</v>
      </c>
    </row>
    <row r="15" spans="2:10" ht="20.100000000000001" customHeight="1" thickBot="1" x14ac:dyDescent="0.25">
      <c r="B15" s="6" t="s">
        <v>6</v>
      </c>
      <c r="C15" s="11">
        <f t="shared" si="0"/>
        <v>1</v>
      </c>
      <c r="D15" s="21">
        <v>1</v>
      </c>
      <c r="E15" s="21">
        <v>0</v>
      </c>
      <c r="F15" s="21">
        <v>0</v>
      </c>
      <c r="G15" s="11">
        <f t="shared" si="1"/>
        <v>12</v>
      </c>
      <c r="H15" s="21">
        <v>12</v>
      </c>
      <c r="I15" s="21">
        <v>0</v>
      </c>
      <c r="J15" s="21">
        <v>11</v>
      </c>
    </row>
    <row r="16" spans="2:10" ht="20.100000000000001" customHeight="1" thickBot="1" x14ac:dyDescent="0.25">
      <c r="B16" s="6" t="s">
        <v>7</v>
      </c>
      <c r="C16" s="11">
        <f t="shared" si="0"/>
        <v>3</v>
      </c>
      <c r="D16" s="21">
        <v>3</v>
      </c>
      <c r="E16" s="21">
        <v>0</v>
      </c>
      <c r="F16" s="21">
        <v>2</v>
      </c>
      <c r="G16" s="11">
        <f t="shared" si="1"/>
        <v>2</v>
      </c>
      <c r="H16" s="21">
        <v>1</v>
      </c>
      <c r="I16" s="21">
        <v>1</v>
      </c>
      <c r="J16" s="21">
        <v>1</v>
      </c>
    </row>
    <row r="17" spans="2:10" ht="20.100000000000001" customHeight="1" thickBot="1" x14ac:dyDescent="0.25">
      <c r="B17" s="6" t="s">
        <v>8</v>
      </c>
      <c r="C17" s="11">
        <f t="shared" si="0"/>
        <v>4</v>
      </c>
      <c r="D17" s="21">
        <v>4</v>
      </c>
      <c r="E17" s="21">
        <v>0</v>
      </c>
      <c r="F17" s="21">
        <v>4</v>
      </c>
      <c r="G17" s="11">
        <f t="shared" si="1"/>
        <v>6</v>
      </c>
      <c r="H17" s="21">
        <v>6</v>
      </c>
      <c r="I17" s="21">
        <v>0</v>
      </c>
      <c r="J17" s="21">
        <v>3</v>
      </c>
    </row>
    <row r="18" spans="2:10" ht="20.100000000000001" customHeight="1" thickBot="1" x14ac:dyDescent="0.25">
      <c r="B18" s="6" t="s">
        <v>9</v>
      </c>
      <c r="C18" s="11">
        <f t="shared" si="0"/>
        <v>0</v>
      </c>
      <c r="D18" s="21">
        <v>0</v>
      </c>
      <c r="E18" s="21">
        <v>0</v>
      </c>
      <c r="F18" s="21">
        <v>0</v>
      </c>
      <c r="G18" s="11">
        <f t="shared" si="1"/>
        <v>1</v>
      </c>
      <c r="H18" s="21">
        <v>1</v>
      </c>
      <c r="I18" s="21">
        <v>0</v>
      </c>
      <c r="J18" s="21">
        <v>0</v>
      </c>
    </row>
    <row r="19" spans="2:10" ht="20.100000000000001" customHeight="1" thickBot="1" x14ac:dyDescent="0.25">
      <c r="B19" s="6" t="s">
        <v>10</v>
      </c>
      <c r="C19" s="11">
        <f t="shared" si="0"/>
        <v>9</v>
      </c>
      <c r="D19" s="21">
        <v>9</v>
      </c>
      <c r="E19" s="21">
        <v>0</v>
      </c>
      <c r="F19" s="21">
        <v>8</v>
      </c>
      <c r="G19" s="11">
        <f t="shared" si="1"/>
        <v>8</v>
      </c>
      <c r="H19" s="21">
        <v>6</v>
      </c>
      <c r="I19" s="21">
        <v>2</v>
      </c>
      <c r="J19" s="21">
        <v>3</v>
      </c>
    </row>
    <row r="20" spans="2:10" ht="20.100000000000001" customHeight="1" thickBot="1" x14ac:dyDescent="0.25">
      <c r="B20" s="6" t="s">
        <v>11</v>
      </c>
      <c r="C20" s="11">
        <f t="shared" si="0"/>
        <v>14</v>
      </c>
      <c r="D20" s="21">
        <v>14</v>
      </c>
      <c r="E20" s="21">
        <v>0</v>
      </c>
      <c r="F20" s="21">
        <v>13</v>
      </c>
      <c r="G20" s="11">
        <f t="shared" si="1"/>
        <v>21</v>
      </c>
      <c r="H20" s="21">
        <v>20</v>
      </c>
      <c r="I20" s="21">
        <v>1</v>
      </c>
      <c r="J20" s="21">
        <v>19</v>
      </c>
    </row>
    <row r="21" spans="2:10" ht="20.100000000000001" customHeight="1" thickBot="1" x14ac:dyDescent="0.25">
      <c r="B21" s="6" t="s">
        <v>12</v>
      </c>
      <c r="C21" s="11">
        <f t="shared" si="0"/>
        <v>3</v>
      </c>
      <c r="D21" s="21">
        <v>2</v>
      </c>
      <c r="E21" s="21">
        <v>1</v>
      </c>
      <c r="F21" s="21">
        <v>2</v>
      </c>
      <c r="G21" s="11">
        <f t="shared" si="1"/>
        <v>3</v>
      </c>
      <c r="H21" s="21">
        <v>3</v>
      </c>
      <c r="I21" s="21">
        <v>0</v>
      </c>
      <c r="J21" s="21">
        <v>3</v>
      </c>
    </row>
    <row r="22" spans="2:10" ht="20.100000000000001" customHeight="1" thickBot="1" x14ac:dyDescent="0.25">
      <c r="B22" s="6" t="s">
        <v>13</v>
      </c>
      <c r="C22" s="11">
        <f t="shared" si="0"/>
        <v>3</v>
      </c>
      <c r="D22" s="21">
        <v>3</v>
      </c>
      <c r="E22" s="21">
        <v>0</v>
      </c>
      <c r="F22" s="21">
        <v>3</v>
      </c>
      <c r="G22" s="11">
        <f t="shared" si="1"/>
        <v>7</v>
      </c>
      <c r="H22" s="21">
        <v>7</v>
      </c>
      <c r="I22" s="21">
        <v>0</v>
      </c>
      <c r="J22" s="21">
        <v>5</v>
      </c>
    </row>
    <row r="23" spans="2:10" ht="20.100000000000001" customHeight="1" thickBot="1" x14ac:dyDescent="0.25">
      <c r="B23" s="6" t="s">
        <v>14</v>
      </c>
      <c r="C23" s="11">
        <f t="shared" si="0"/>
        <v>7</v>
      </c>
      <c r="D23" s="21">
        <v>7</v>
      </c>
      <c r="E23" s="21">
        <v>0</v>
      </c>
      <c r="F23" s="21">
        <v>6</v>
      </c>
      <c r="G23" s="11">
        <f t="shared" si="1"/>
        <v>10</v>
      </c>
      <c r="H23" s="21">
        <v>9</v>
      </c>
      <c r="I23" s="21">
        <v>1</v>
      </c>
      <c r="J23" s="21">
        <v>9</v>
      </c>
    </row>
    <row r="24" spans="2:10" ht="20.100000000000001" customHeight="1" thickBot="1" x14ac:dyDescent="0.25">
      <c r="B24" s="6" t="s">
        <v>15</v>
      </c>
      <c r="C24" s="11">
        <f t="shared" si="0"/>
        <v>3</v>
      </c>
      <c r="D24" s="21">
        <v>3</v>
      </c>
      <c r="E24" s="21">
        <v>0</v>
      </c>
      <c r="F24" s="21">
        <v>3</v>
      </c>
      <c r="G24" s="11">
        <f t="shared" si="1"/>
        <v>5</v>
      </c>
      <c r="H24" s="21">
        <v>5</v>
      </c>
      <c r="I24" s="21">
        <v>0</v>
      </c>
      <c r="J24" s="21">
        <v>5</v>
      </c>
    </row>
    <row r="25" spans="2:10" ht="20.100000000000001" customHeight="1" thickBot="1" x14ac:dyDescent="0.25">
      <c r="B25" s="6" t="s">
        <v>16</v>
      </c>
      <c r="C25" s="11">
        <f t="shared" si="0"/>
        <v>1</v>
      </c>
      <c r="D25" s="21">
        <v>1</v>
      </c>
      <c r="E25" s="21">
        <v>0</v>
      </c>
      <c r="F25" s="21">
        <v>1</v>
      </c>
      <c r="G25" s="11">
        <f t="shared" si="1"/>
        <v>2</v>
      </c>
      <c r="H25" s="21">
        <v>2</v>
      </c>
      <c r="I25" s="21">
        <v>0</v>
      </c>
      <c r="J25" s="21">
        <v>2</v>
      </c>
    </row>
    <row r="26" spans="2:10" ht="20.100000000000001" customHeight="1" thickBot="1" x14ac:dyDescent="0.25">
      <c r="B26" s="7" t="s">
        <v>17</v>
      </c>
      <c r="C26" s="11">
        <f t="shared" si="0"/>
        <v>3</v>
      </c>
      <c r="D26" s="21">
        <v>3</v>
      </c>
      <c r="E26" s="21">
        <v>0</v>
      </c>
      <c r="F26" s="21">
        <v>3</v>
      </c>
      <c r="G26" s="11">
        <f t="shared" si="1"/>
        <v>2</v>
      </c>
      <c r="H26" s="21">
        <v>2</v>
      </c>
      <c r="I26" s="21">
        <v>0</v>
      </c>
      <c r="J26" s="21">
        <v>2</v>
      </c>
    </row>
    <row r="27" spans="2:10" ht="20.100000000000001" customHeight="1" thickBot="1" x14ac:dyDescent="0.25">
      <c r="B27" s="8" t="s">
        <v>18</v>
      </c>
      <c r="C27" s="11">
        <f t="shared" si="0"/>
        <v>1</v>
      </c>
      <c r="D27" s="21">
        <v>1</v>
      </c>
      <c r="E27" s="21">
        <v>0</v>
      </c>
      <c r="F27" s="21">
        <v>1</v>
      </c>
      <c r="G27" s="11">
        <f t="shared" si="1"/>
        <v>4</v>
      </c>
      <c r="H27" s="21">
        <v>4</v>
      </c>
      <c r="I27" s="21">
        <v>0</v>
      </c>
      <c r="J27" s="21">
        <v>4</v>
      </c>
    </row>
    <row r="28" spans="2:10" ht="20.100000000000001" customHeight="1" thickBot="1" x14ac:dyDescent="0.25">
      <c r="B28" s="9" t="s">
        <v>19</v>
      </c>
      <c r="C28" s="12">
        <f>SUM(C11:C27)</f>
        <v>81</v>
      </c>
      <c r="D28" s="12">
        <f t="shared" ref="D28:J28" si="2">SUM(D11:D27)</f>
        <v>77</v>
      </c>
      <c r="E28" s="12">
        <f t="shared" si="2"/>
        <v>4</v>
      </c>
      <c r="F28" s="12">
        <f t="shared" si="2"/>
        <v>70</v>
      </c>
      <c r="G28" s="12">
        <f t="shared" si="2"/>
        <v>120</v>
      </c>
      <c r="H28" s="12">
        <f t="shared" si="2"/>
        <v>109</v>
      </c>
      <c r="I28" s="12">
        <f t="shared" si="2"/>
        <v>11</v>
      </c>
      <c r="J28" s="12">
        <f t="shared" si="2"/>
        <v>92</v>
      </c>
    </row>
    <row r="29" spans="2:10" x14ac:dyDescent="0.2">
      <c r="C29" s="20"/>
      <c r="D29" s="20"/>
      <c r="E29" s="20"/>
      <c r="F29" s="20"/>
      <c r="G29" s="20"/>
      <c r="H29" s="20"/>
      <c r="I29" s="20"/>
      <c r="J29" s="20"/>
    </row>
    <row r="32" spans="2:10" ht="44.25" customHeight="1" thickBot="1" x14ac:dyDescent="0.25">
      <c r="C32" s="27" t="s">
        <v>122</v>
      </c>
      <c r="D32" s="28"/>
      <c r="E32" s="28"/>
      <c r="F32" s="28"/>
    </row>
    <row r="33" spans="2:6" ht="44.25" customHeight="1" thickBot="1" x14ac:dyDescent="0.25">
      <c r="C33" s="10" t="s">
        <v>72</v>
      </c>
      <c r="D33" s="10" t="s">
        <v>73</v>
      </c>
      <c r="E33" s="10" t="s">
        <v>74</v>
      </c>
      <c r="F33" s="10" t="s">
        <v>75</v>
      </c>
    </row>
    <row r="34" spans="2:6" ht="20.100000000000001" customHeight="1" thickBot="1" x14ac:dyDescent="0.25">
      <c r="B34" s="5" t="s">
        <v>2</v>
      </c>
      <c r="C34" s="14">
        <f>IF(C11=0,"-",IF(G11=0,"-",(G11-C11)/C11))</f>
        <v>4.5454545454545456E-2</v>
      </c>
      <c r="D34" s="14">
        <f>IF(D11=0,"-",IF(H11=0,"-",(H11-D11)/D11))</f>
        <v>-0.05</v>
      </c>
      <c r="E34" s="14">
        <f>IF(E11=0,"-",IF(I11=0,"-",(I11-E11)/E11))</f>
        <v>1</v>
      </c>
      <c r="F34" s="14">
        <f>IF(F11=0,"-",IF(J11=0,"-",(J11-F11)/F11))</f>
        <v>-0.36842105263157893</v>
      </c>
    </row>
    <row r="35" spans="2:6" ht="20.100000000000001" customHeight="1" thickBot="1" x14ac:dyDescent="0.25">
      <c r="B35" s="6" t="s">
        <v>3</v>
      </c>
      <c r="C35" s="14">
        <f t="shared" ref="C35:F50" si="3">IF(C12=0,"-",IF(G12=0,"-",(G12-C12)/C12))</f>
        <v>1.5</v>
      </c>
      <c r="D35" s="14">
        <f t="shared" si="3"/>
        <v>0.5</v>
      </c>
      <c r="E35" s="14" t="str">
        <f t="shared" si="3"/>
        <v>-</v>
      </c>
      <c r="F35" s="14">
        <f t="shared" si="3"/>
        <v>3</v>
      </c>
    </row>
    <row r="36" spans="2:6" ht="20.100000000000001" customHeight="1" thickBot="1" x14ac:dyDescent="0.25">
      <c r="B36" s="6" t="s">
        <v>4</v>
      </c>
      <c r="C36" s="14">
        <f t="shared" si="3"/>
        <v>0</v>
      </c>
      <c r="D36" s="14">
        <f t="shared" si="3"/>
        <v>0</v>
      </c>
      <c r="E36" s="14" t="str">
        <f t="shared" si="3"/>
        <v>-</v>
      </c>
      <c r="F36" s="14">
        <f t="shared" si="3"/>
        <v>0</v>
      </c>
    </row>
    <row r="37" spans="2:6" ht="20.100000000000001" customHeight="1" thickBot="1" x14ac:dyDescent="0.25">
      <c r="B37" s="6" t="s">
        <v>5</v>
      </c>
      <c r="C37" s="14">
        <f t="shared" si="3"/>
        <v>1.3333333333333333</v>
      </c>
      <c r="D37" s="14">
        <f t="shared" si="3"/>
        <v>2.5</v>
      </c>
      <c r="E37" s="14" t="str">
        <f t="shared" si="3"/>
        <v>-</v>
      </c>
      <c r="F37" s="14">
        <f t="shared" si="3"/>
        <v>2.5</v>
      </c>
    </row>
    <row r="38" spans="2:6" ht="20.100000000000001" customHeight="1" thickBot="1" x14ac:dyDescent="0.25">
      <c r="B38" s="6" t="s">
        <v>6</v>
      </c>
      <c r="C38" s="14">
        <f t="shared" si="3"/>
        <v>11</v>
      </c>
      <c r="D38" s="14">
        <f t="shared" si="3"/>
        <v>11</v>
      </c>
      <c r="E38" s="14" t="str">
        <f t="shared" si="3"/>
        <v>-</v>
      </c>
      <c r="F38" s="14" t="str">
        <f t="shared" si="3"/>
        <v>-</v>
      </c>
    </row>
    <row r="39" spans="2:6" ht="20.100000000000001" customHeight="1" thickBot="1" x14ac:dyDescent="0.25">
      <c r="B39" s="6" t="s">
        <v>7</v>
      </c>
      <c r="C39" s="14">
        <f t="shared" si="3"/>
        <v>-0.33333333333333331</v>
      </c>
      <c r="D39" s="14">
        <f t="shared" si="3"/>
        <v>-0.66666666666666663</v>
      </c>
      <c r="E39" s="14" t="str">
        <f t="shared" si="3"/>
        <v>-</v>
      </c>
      <c r="F39" s="14">
        <f t="shared" si="3"/>
        <v>-0.5</v>
      </c>
    </row>
    <row r="40" spans="2:6" ht="20.100000000000001" customHeight="1" thickBot="1" x14ac:dyDescent="0.25">
      <c r="B40" s="6" t="s">
        <v>8</v>
      </c>
      <c r="C40" s="14">
        <f t="shared" si="3"/>
        <v>0.5</v>
      </c>
      <c r="D40" s="14">
        <f t="shared" si="3"/>
        <v>0.5</v>
      </c>
      <c r="E40" s="14" t="str">
        <f t="shared" si="3"/>
        <v>-</v>
      </c>
      <c r="F40" s="14">
        <f t="shared" si="3"/>
        <v>-0.25</v>
      </c>
    </row>
    <row r="41" spans="2:6" ht="20.100000000000001" customHeight="1" thickBot="1" x14ac:dyDescent="0.25">
      <c r="B41" s="6" t="s">
        <v>9</v>
      </c>
      <c r="C41" s="14" t="str">
        <f t="shared" si="3"/>
        <v>-</v>
      </c>
      <c r="D41" s="14" t="str">
        <f t="shared" si="3"/>
        <v>-</v>
      </c>
      <c r="E41" s="14" t="str">
        <f t="shared" si="3"/>
        <v>-</v>
      </c>
      <c r="F41" s="14" t="str">
        <f t="shared" si="3"/>
        <v>-</v>
      </c>
    </row>
    <row r="42" spans="2:6" ht="20.100000000000001" customHeight="1" thickBot="1" x14ac:dyDescent="0.25">
      <c r="B42" s="6" t="s">
        <v>10</v>
      </c>
      <c r="C42" s="14">
        <f t="shared" si="3"/>
        <v>-0.1111111111111111</v>
      </c>
      <c r="D42" s="14">
        <f t="shared" si="3"/>
        <v>-0.33333333333333331</v>
      </c>
      <c r="E42" s="14" t="str">
        <f t="shared" si="3"/>
        <v>-</v>
      </c>
      <c r="F42" s="14">
        <f t="shared" si="3"/>
        <v>-0.625</v>
      </c>
    </row>
    <row r="43" spans="2:6" ht="20.100000000000001" customHeight="1" thickBot="1" x14ac:dyDescent="0.25">
      <c r="B43" s="6" t="s">
        <v>11</v>
      </c>
      <c r="C43" s="14">
        <f t="shared" si="3"/>
        <v>0.5</v>
      </c>
      <c r="D43" s="14">
        <f t="shared" si="3"/>
        <v>0.42857142857142855</v>
      </c>
      <c r="E43" s="14" t="str">
        <f t="shared" si="3"/>
        <v>-</v>
      </c>
      <c r="F43" s="14">
        <f t="shared" si="3"/>
        <v>0.46153846153846156</v>
      </c>
    </row>
    <row r="44" spans="2:6" ht="20.100000000000001" customHeight="1" thickBot="1" x14ac:dyDescent="0.25">
      <c r="B44" s="6" t="s">
        <v>12</v>
      </c>
      <c r="C44" s="14">
        <f t="shared" si="3"/>
        <v>0</v>
      </c>
      <c r="D44" s="14">
        <f t="shared" si="3"/>
        <v>0.5</v>
      </c>
      <c r="E44" s="14" t="str">
        <f t="shared" si="3"/>
        <v>-</v>
      </c>
      <c r="F44" s="14">
        <f t="shared" si="3"/>
        <v>0.5</v>
      </c>
    </row>
    <row r="45" spans="2:6" ht="20.100000000000001" customHeight="1" thickBot="1" x14ac:dyDescent="0.25">
      <c r="B45" s="6" t="s">
        <v>13</v>
      </c>
      <c r="C45" s="14">
        <f t="shared" si="3"/>
        <v>1.3333333333333333</v>
      </c>
      <c r="D45" s="14">
        <f t="shared" si="3"/>
        <v>1.3333333333333333</v>
      </c>
      <c r="E45" s="14" t="str">
        <f t="shared" si="3"/>
        <v>-</v>
      </c>
      <c r="F45" s="14">
        <f t="shared" si="3"/>
        <v>0.66666666666666663</v>
      </c>
    </row>
    <row r="46" spans="2:6" ht="20.100000000000001" customHeight="1" thickBot="1" x14ac:dyDescent="0.25">
      <c r="B46" s="6" t="s">
        <v>14</v>
      </c>
      <c r="C46" s="14">
        <f t="shared" si="3"/>
        <v>0.42857142857142855</v>
      </c>
      <c r="D46" s="14">
        <f t="shared" si="3"/>
        <v>0.2857142857142857</v>
      </c>
      <c r="E46" s="14" t="str">
        <f t="shared" si="3"/>
        <v>-</v>
      </c>
      <c r="F46" s="14">
        <f t="shared" si="3"/>
        <v>0.5</v>
      </c>
    </row>
    <row r="47" spans="2:6" ht="20.100000000000001" customHeight="1" thickBot="1" x14ac:dyDescent="0.25">
      <c r="B47" s="6" t="s">
        <v>15</v>
      </c>
      <c r="C47" s="14">
        <f t="shared" si="3"/>
        <v>0.66666666666666663</v>
      </c>
      <c r="D47" s="14">
        <f t="shared" si="3"/>
        <v>0.66666666666666663</v>
      </c>
      <c r="E47" s="14" t="str">
        <f t="shared" si="3"/>
        <v>-</v>
      </c>
      <c r="F47" s="14">
        <f t="shared" si="3"/>
        <v>0.66666666666666663</v>
      </c>
    </row>
    <row r="48" spans="2:6" ht="20.100000000000001" customHeight="1" thickBot="1" x14ac:dyDescent="0.25">
      <c r="B48" s="6" t="s">
        <v>16</v>
      </c>
      <c r="C48" s="14">
        <f t="shared" si="3"/>
        <v>1</v>
      </c>
      <c r="D48" s="14">
        <f t="shared" si="3"/>
        <v>1</v>
      </c>
      <c r="E48" s="14" t="str">
        <f t="shared" si="3"/>
        <v>-</v>
      </c>
      <c r="F48" s="14">
        <f t="shared" si="3"/>
        <v>1</v>
      </c>
    </row>
    <row r="49" spans="2:6" ht="20.100000000000001" customHeight="1" thickBot="1" x14ac:dyDescent="0.25">
      <c r="B49" s="7" t="s">
        <v>17</v>
      </c>
      <c r="C49" s="14">
        <f t="shared" si="3"/>
        <v>-0.33333333333333331</v>
      </c>
      <c r="D49" s="14">
        <f t="shared" si="3"/>
        <v>-0.33333333333333331</v>
      </c>
      <c r="E49" s="14" t="str">
        <f t="shared" si="3"/>
        <v>-</v>
      </c>
      <c r="F49" s="14">
        <f t="shared" si="3"/>
        <v>-0.33333333333333331</v>
      </c>
    </row>
    <row r="50" spans="2:6" ht="20.100000000000001" customHeight="1" thickBot="1" x14ac:dyDescent="0.25">
      <c r="B50" s="8" t="s">
        <v>18</v>
      </c>
      <c r="C50" s="14">
        <f t="shared" si="3"/>
        <v>3</v>
      </c>
      <c r="D50" s="14">
        <f t="shared" si="3"/>
        <v>3</v>
      </c>
      <c r="E50" s="14" t="str">
        <f t="shared" si="3"/>
        <v>-</v>
      </c>
      <c r="F50" s="14">
        <f t="shared" si="3"/>
        <v>3</v>
      </c>
    </row>
    <row r="51" spans="2:6" ht="20.100000000000001" customHeight="1" thickBot="1" x14ac:dyDescent="0.25">
      <c r="B51" s="9" t="s">
        <v>19</v>
      </c>
      <c r="C51" s="15">
        <f t="shared" ref="C51:F51" si="4">IF(C28=0,"-",IF(G28=0,"-",(G28-C28)/C28))</f>
        <v>0.48148148148148145</v>
      </c>
      <c r="D51" s="15">
        <f t="shared" si="4"/>
        <v>0.41558441558441561</v>
      </c>
      <c r="E51" s="15">
        <f t="shared" si="4"/>
        <v>1.75</v>
      </c>
      <c r="F51" s="15">
        <f t="shared" si="4"/>
        <v>0.31428571428571428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3:T34"/>
  <sheetViews>
    <sheetView topLeftCell="A10" zoomScaleNormal="10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7" t="s">
        <v>119</v>
      </c>
      <c r="D13" s="28"/>
      <c r="E13" s="28"/>
      <c r="F13" s="28"/>
      <c r="G13" s="28"/>
      <c r="H13" s="28"/>
      <c r="I13" s="28" t="s">
        <v>120</v>
      </c>
      <c r="J13" s="28"/>
      <c r="K13" s="28"/>
      <c r="L13" s="28"/>
      <c r="M13" s="28"/>
      <c r="N13" s="28"/>
      <c r="O13" s="28" t="s">
        <v>122</v>
      </c>
      <c r="P13" s="28"/>
      <c r="Q13" s="28"/>
      <c r="R13" s="28"/>
      <c r="S13" s="28"/>
      <c r="T13" s="28"/>
    </row>
    <row r="14" spans="2:20" ht="44.25" customHeight="1" thickBot="1" x14ac:dyDescent="0.25">
      <c r="C14" s="29" t="s">
        <v>80</v>
      </c>
      <c r="D14" s="40" t="s">
        <v>76</v>
      </c>
      <c r="E14" s="42"/>
      <c r="F14" s="29" t="s">
        <v>77</v>
      </c>
      <c r="G14" s="29" t="s">
        <v>78</v>
      </c>
      <c r="H14" s="29" t="s">
        <v>79</v>
      </c>
      <c r="I14" s="33" t="s">
        <v>80</v>
      </c>
      <c r="J14" s="40" t="s">
        <v>76</v>
      </c>
      <c r="K14" s="42"/>
      <c r="L14" s="29" t="s">
        <v>77</v>
      </c>
      <c r="M14" s="29" t="s">
        <v>78</v>
      </c>
      <c r="N14" s="29" t="s">
        <v>79</v>
      </c>
      <c r="O14" s="33" t="s">
        <v>80</v>
      </c>
      <c r="P14" s="40" t="s">
        <v>76</v>
      </c>
      <c r="Q14" s="42"/>
      <c r="R14" s="29" t="s">
        <v>77</v>
      </c>
      <c r="S14" s="29" t="s">
        <v>78</v>
      </c>
      <c r="T14" s="29" t="s">
        <v>79</v>
      </c>
    </row>
    <row r="15" spans="2:20" ht="44.25" customHeight="1" thickBot="1" x14ac:dyDescent="0.25">
      <c r="C15" s="43"/>
      <c r="D15" s="10" t="s">
        <v>81</v>
      </c>
      <c r="E15" s="10" t="s">
        <v>82</v>
      </c>
      <c r="F15" s="43"/>
      <c r="G15" s="43"/>
      <c r="H15" s="43"/>
      <c r="I15" s="52"/>
      <c r="J15" s="10" t="s">
        <v>81</v>
      </c>
      <c r="K15" s="10" t="s">
        <v>82</v>
      </c>
      <c r="L15" s="43"/>
      <c r="M15" s="43"/>
      <c r="N15" s="43"/>
      <c r="O15" s="52"/>
      <c r="P15" s="10" t="s">
        <v>81</v>
      </c>
      <c r="Q15" s="10" t="s">
        <v>82</v>
      </c>
      <c r="R15" s="43"/>
      <c r="S15" s="43"/>
      <c r="T15" s="43"/>
    </row>
    <row r="16" spans="2:20" ht="20.100000000000001" customHeight="1" thickBot="1" x14ac:dyDescent="0.25">
      <c r="B16" s="5" t="s">
        <v>2</v>
      </c>
      <c r="C16" s="11">
        <v>796</v>
      </c>
      <c r="D16" s="11">
        <v>287</v>
      </c>
      <c r="E16" s="11">
        <v>128</v>
      </c>
      <c r="F16" s="11">
        <v>381</v>
      </c>
      <c r="G16" s="11">
        <v>789</v>
      </c>
      <c r="H16" s="11">
        <v>7</v>
      </c>
      <c r="I16" s="11">
        <v>865</v>
      </c>
      <c r="J16" s="11">
        <v>327</v>
      </c>
      <c r="K16" s="11">
        <v>157</v>
      </c>
      <c r="L16" s="11">
        <v>381</v>
      </c>
      <c r="M16" s="11">
        <v>858</v>
      </c>
      <c r="N16" s="11">
        <v>7</v>
      </c>
      <c r="O16" s="14">
        <f t="shared" ref="O16:T31" si="0">IF(C16=0,"-",(I16-C16)/C16)</f>
        <v>8.6683417085427136E-2</v>
      </c>
      <c r="P16" s="14">
        <f t="shared" si="0"/>
        <v>0.13937282229965156</v>
      </c>
      <c r="Q16" s="14">
        <f t="shared" si="0"/>
        <v>0.2265625</v>
      </c>
      <c r="R16" s="14">
        <f t="shared" si="0"/>
        <v>0</v>
      </c>
      <c r="S16" s="14">
        <f t="shared" si="0"/>
        <v>8.7452471482889732E-2</v>
      </c>
      <c r="T16" s="14">
        <f t="shared" si="0"/>
        <v>0</v>
      </c>
    </row>
    <row r="17" spans="2:20" ht="20.100000000000001" customHeight="1" thickBot="1" x14ac:dyDescent="0.25">
      <c r="B17" s="6" t="s">
        <v>3</v>
      </c>
      <c r="C17" s="11">
        <v>229</v>
      </c>
      <c r="D17" s="11">
        <v>66</v>
      </c>
      <c r="E17" s="11">
        <v>51</v>
      </c>
      <c r="F17" s="11">
        <v>112</v>
      </c>
      <c r="G17" s="11">
        <v>217</v>
      </c>
      <c r="H17" s="11">
        <v>12</v>
      </c>
      <c r="I17" s="11">
        <v>241</v>
      </c>
      <c r="J17" s="11">
        <v>102</v>
      </c>
      <c r="K17" s="11">
        <v>15</v>
      </c>
      <c r="L17" s="11">
        <v>124</v>
      </c>
      <c r="M17" s="11">
        <v>238</v>
      </c>
      <c r="N17" s="11">
        <v>3</v>
      </c>
      <c r="O17" s="14">
        <f t="shared" si="0"/>
        <v>5.2401746724890827E-2</v>
      </c>
      <c r="P17" s="14">
        <f t="shared" si="0"/>
        <v>0.54545454545454541</v>
      </c>
      <c r="Q17" s="14">
        <f t="shared" si="0"/>
        <v>-0.70588235294117652</v>
      </c>
      <c r="R17" s="14">
        <f t="shared" si="0"/>
        <v>0.10714285714285714</v>
      </c>
      <c r="S17" s="14">
        <f t="shared" si="0"/>
        <v>9.6774193548387094E-2</v>
      </c>
      <c r="T17" s="14">
        <f t="shared" si="0"/>
        <v>-0.75</v>
      </c>
    </row>
    <row r="18" spans="2:20" ht="20.100000000000001" customHeight="1" thickBot="1" x14ac:dyDescent="0.25">
      <c r="B18" s="6" t="s">
        <v>4</v>
      </c>
      <c r="C18" s="11">
        <v>111</v>
      </c>
      <c r="D18" s="11">
        <v>45</v>
      </c>
      <c r="E18" s="11">
        <v>13</v>
      </c>
      <c r="F18" s="11">
        <v>53</v>
      </c>
      <c r="G18" s="11">
        <v>111</v>
      </c>
      <c r="H18" s="11">
        <v>0</v>
      </c>
      <c r="I18" s="11">
        <v>130</v>
      </c>
      <c r="J18" s="11">
        <v>39</v>
      </c>
      <c r="K18" s="11">
        <v>16</v>
      </c>
      <c r="L18" s="11">
        <v>75</v>
      </c>
      <c r="M18" s="11">
        <v>128</v>
      </c>
      <c r="N18" s="11">
        <v>2</v>
      </c>
      <c r="O18" s="14">
        <f t="shared" si="0"/>
        <v>0.17117117117117117</v>
      </c>
      <c r="P18" s="14">
        <f t="shared" si="0"/>
        <v>-0.13333333333333333</v>
      </c>
      <c r="Q18" s="14">
        <f t="shared" si="0"/>
        <v>0.23076923076923078</v>
      </c>
      <c r="R18" s="14">
        <f t="shared" si="0"/>
        <v>0.41509433962264153</v>
      </c>
      <c r="S18" s="14">
        <f t="shared" si="0"/>
        <v>0.15315315315315314</v>
      </c>
      <c r="T18" s="14" t="str">
        <f t="shared" si="0"/>
        <v>-</v>
      </c>
    </row>
    <row r="19" spans="2:20" ht="20.100000000000001" customHeight="1" thickBot="1" x14ac:dyDescent="0.25">
      <c r="B19" s="6" t="s">
        <v>5</v>
      </c>
      <c r="C19" s="11">
        <v>484</v>
      </c>
      <c r="D19" s="11">
        <v>163</v>
      </c>
      <c r="E19" s="11">
        <v>28</v>
      </c>
      <c r="F19" s="11">
        <v>293</v>
      </c>
      <c r="G19" s="11">
        <v>484</v>
      </c>
      <c r="H19" s="11">
        <v>0</v>
      </c>
      <c r="I19" s="11">
        <v>567</v>
      </c>
      <c r="J19" s="11">
        <v>154</v>
      </c>
      <c r="K19" s="11">
        <v>75</v>
      </c>
      <c r="L19" s="11">
        <v>338</v>
      </c>
      <c r="M19" s="11">
        <v>567</v>
      </c>
      <c r="N19" s="11">
        <v>0</v>
      </c>
      <c r="O19" s="14">
        <f t="shared" si="0"/>
        <v>0.17148760330578514</v>
      </c>
      <c r="P19" s="14">
        <f t="shared" si="0"/>
        <v>-5.5214723926380369E-2</v>
      </c>
      <c r="Q19" s="14">
        <f t="shared" si="0"/>
        <v>1.6785714285714286</v>
      </c>
      <c r="R19" s="14">
        <f t="shared" si="0"/>
        <v>0.15358361774744028</v>
      </c>
      <c r="S19" s="14">
        <f t="shared" si="0"/>
        <v>0.17148760330578514</v>
      </c>
      <c r="T19" s="14" t="str">
        <f t="shared" si="0"/>
        <v>-</v>
      </c>
    </row>
    <row r="20" spans="2:20" ht="20.100000000000001" customHeight="1" thickBot="1" x14ac:dyDescent="0.25">
      <c r="B20" s="6" t="s">
        <v>6</v>
      </c>
      <c r="C20" s="11">
        <v>305</v>
      </c>
      <c r="D20" s="11">
        <v>113</v>
      </c>
      <c r="E20" s="11">
        <v>58</v>
      </c>
      <c r="F20" s="11">
        <v>134</v>
      </c>
      <c r="G20" s="11">
        <v>298</v>
      </c>
      <c r="H20" s="11">
        <v>7</v>
      </c>
      <c r="I20" s="11">
        <v>331</v>
      </c>
      <c r="J20" s="11">
        <v>141</v>
      </c>
      <c r="K20" s="11">
        <v>64</v>
      </c>
      <c r="L20" s="11">
        <v>126</v>
      </c>
      <c r="M20" s="11">
        <v>331</v>
      </c>
      <c r="N20" s="11">
        <v>0</v>
      </c>
      <c r="O20" s="14">
        <f t="shared" si="0"/>
        <v>8.5245901639344257E-2</v>
      </c>
      <c r="P20" s="14">
        <f t="shared" si="0"/>
        <v>0.24778761061946902</v>
      </c>
      <c r="Q20" s="14">
        <f t="shared" si="0"/>
        <v>0.10344827586206896</v>
      </c>
      <c r="R20" s="14">
        <f t="shared" si="0"/>
        <v>-5.9701492537313432E-2</v>
      </c>
      <c r="S20" s="14">
        <f t="shared" si="0"/>
        <v>0.11073825503355705</v>
      </c>
      <c r="T20" s="14">
        <f t="shared" si="0"/>
        <v>-1</v>
      </c>
    </row>
    <row r="21" spans="2:20" ht="20.100000000000001" customHeight="1" thickBot="1" x14ac:dyDescent="0.25">
      <c r="B21" s="6" t="s">
        <v>7</v>
      </c>
      <c r="C21" s="11">
        <v>55</v>
      </c>
      <c r="D21" s="11">
        <v>29</v>
      </c>
      <c r="E21" s="11">
        <v>7</v>
      </c>
      <c r="F21" s="11">
        <v>19</v>
      </c>
      <c r="G21" s="11">
        <v>55</v>
      </c>
      <c r="H21" s="11">
        <v>0</v>
      </c>
      <c r="I21" s="11">
        <v>63</v>
      </c>
      <c r="J21" s="11">
        <v>36</v>
      </c>
      <c r="K21" s="11">
        <v>8</v>
      </c>
      <c r="L21" s="11">
        <v>19</v>
      </c>
      <c r="M21" s="11">
        <v>63</v>
      </c>
      <c r="N21" s="11">
        <v>0</v>
      </c>
      <c r="O21" s="14">
        <f t="shared" si="0"/>
        <v>0.14545454545454545</v>
      </c>
      <c r="P21" s="14">
        <f t="shared" si="0"/>
        <v>0.2413793103448276</v>
      </c>
      <c r="Q21" s="14">
        <f t="shared" si="0"/>
        <v>0.14285714285714285</v>
      </c>
      <c r="R21" s="14">
        <f t="shared" si="0"/>
        <v>0</v>
      </c>
      <c r="S21" s="14">
        <f t="shared" si="0"/>
        <v>0.14545454545454545</v>
      </c>
      <c r="T21" s="14" t="str">
        <f t="shared" si="0"/>
        <v>-</v>
      </c>
    </row>
    <row r="22" spans="2:20" ht="20.100000000000001" customHeight="1" thickBot="1" x14ac:dyDescent="0.25">
      <c r="B22" s="6" t="s">
        <v>8</v>
      </c>
      <c r="C22" s="11">
        <v>206</v>
      </c>
      <c r="D22" s="11">
        <v>73</v>
      </c>
      <c r="E22" s="11">
        <v>40</v>
      </c>
      <c r="F22" s="11">
        <v>93</v>
      </c>
      <c r="G22" s="11">
        <v>198</v>
      </c>
      <c r="H22" s="11">
        <v>8</v>
      </c>
      <c r="I22" s="11">
        <v>248</v>
      </c>
      <c r="J22" s="11">
        <v>105</v>
      </c>
      <c r="K22" s="11">
        <v>47</v>
      </c>
      <c r="L22" s="11">
        <v>94</v>
      </c>
      <c r="M22" s="11">
        <v>235</v>
      </c>
      <c r="N22" s="11">
        <v>13</v>
      </c>
      <c r="O22" s="14">
        <f t="shared" si="0"/>
        <v>0.20388349514563106</v>
      </c>
      <c r="P22" s="14">
        <f t="shared" si="0"/>
        <v>0.43835616438356162</v>
      </c>
      <c r="Q22" s="14">
        <f t="shared" si="0"/>
        <v>0.17499999999999999</v>
      </c>
      <c r="R22" s="14">
        <f t="shared" si="0"/>
        <v>1.0752688172043012E-2</v>
      </c>
      <c r="S22" s="14">
        <f t="shared" si="0"/>
        <v>0.18686868686868688</v>
      </c>
      <c r="T22" s="14">
        <f t="shared" si="0"/>
        <v>0.625</v>
      </c>
    </row>
    <row r="23" spans="2:20" ht="20.100000000000001" customHeight="1" thickBot="1" x14ac:dyDescent="0.25">
      <c r="B23" s="6" t="s">
        <v>9</v>
      </c>
      <c r="C23" s="11">
        <v>153</v>
      </c>
      <c r="D23" s="11">
        <v>113</v>
      </c>
      <c r="E23" s="11">
        <v>8</v>
      </c>
      <c r="F23" s="11">
        <v>32</v>
      </c>
      <c r="G23" s="11">
        <v>153</v>
      </c>
      <c r="H23" s="11">
        <v>0</v>
      </c>
      <c r="I23" s="11">
        <v>148</v>
      </c>
      <c r="J23" s="11">
        <v>78</v>
      </c>
      <c r="K23" s="11">
        <v>15</v>
      </c>
      <c r="L23" s="11">
        <v>55</v>
      </c>
      <c r="M23" s="11">
        <v>141</v>
      </c>
      <c r="N23" s="11">
        <v>5</v>
      </c>
      <c r="O23" s="14">
        <f t="shared" si="0"/>
        <v>-3.2679738562091505E-2</v>
      </c>
      <c r="P23" s="14">
        <f t="shared" si="0"/>
        <v>-0.30973451327433627</v>
      </c>
      <c r="Q23" s="14">
        <f t="shared" si="0"/>
        <v>0.875</v>
      </c>
      <c r="R23" s="14">
        <f t="shared" si="0"/>
        <v>0.71875</v>
      </c>
      <c r="S23" s="14">
        <f t="shared" si="0"/>
        <v>-7.8431372549019607E-2</v>
      </c>
      <c r="T23" s="14" t="str">
        <f t="shared" si="0"/>
        <v>-</v>
      </c>
    </row>
    <row r="24" spans="2:20" ht="20.100000000000001" customHeight="1" thickBot="1" x14ac:dyDescent="0.25">
      <c r="B24" s="6" t="s">
        <v>10</v>
      </c>
      <c r="C24" s="11">
        <v>420</v>
      </c>
      <c r="D24" s="11">
        <v>252</v>
      </c>
      <c r="E24" s="11">
        <v>17</v>
      </c>
      <c r="F24" s="11">
        <v>151</v>
      </c>
      <c r="G24" s="11">
        <v>410</v>
      </c>
      <c r="H24" s="11">
        <v>10</v>
      </c>
      <c r="I24" s="11">
        <v>507</v>
      </c>
      <c r="J24" s="11">
        <v>310</v>
      </c>
      <c r="K24" s="11">
        <v>8</v>
      </c>
      <c r="L24" s="11">
        <v>189</v>
      </c>
      <c r="M24" s="11">
        <v>501</v>
      </c>
      <c r="N24" s="11">
        <v>6</v>
      </c>
      <c r="O24" s="14">
        <f t="shared" si="0"/>
        <v>0.20714285714285716</v>
      </c>
      <c r="P24" s="14">
        <f t="shared" si="0"/>
        <v>0.23015873015873015</v>
      </c>
      <c r="Q24" s="14">
        <f t="shared" si="0"/>
        <v>-0.52941176470588236</v>
      </c>
      <c r="R24" s="14">
        <f t="shared" si="0"/>
        <v>0.25165562913907286</v>
      </c>
      <c r="S24" s="14">
        <f t="shared" si="0"/>
        <v>0.22195121951219512</v>
      </c>
      <c r="T24" s="14">
        <f t="shared" si="0"/>
        <v>-0.4</v>
      </c>
    </row>
    <row r="25" spans="2:20" ht="20.100000000000001" customHeight="1" thickBot="1" x14ac:dyDescent="0.25">
      <c r="B25" s="6" t="s">
        <v>11</v>
      </c>
      <c r="C25" s="11">
        <v>571</v>
      </c>
      <c r="D25" s="11">
        <v>255</v>
      </c>
      <c r="E25" s="11">
        <v>104</v>
      </c>
      <c r="F25" s="11">
        <v>212</v>
      </c>
      <c r="G25" s="11">
        <v>568</v>
      </c>
      <c r="H25" s="11">
        <v>3</v>
      </c>
      <c r="I25" s="11">
        <v>634</v>
      </c>
      <c r="J25" s="11">
        <v>240</v>
      </c>
      <c r="K25" s="11">
        <v>112</v>
      </c>
      <c r="L25" s="11">
        <v>282</v>
      </c>
      <c r="M25" s="11">
        <v>634</v>
      </c>
      <c r="N25" s="11">
        <v>0</v>
      </c>
      <c r="O25" s="14">
        <f t="shared" si="0"/>
        <v>0.11033274956217162</v>
      </c>
      <c r="P25" s="14">
        <f t="shared" si="0"/>
        <v>-5.8823529411764705E-2</v>
      </c>
      <c r="Q25" s="14">
        <f t="shared" si="0"/>
        <v>7.6923076923076927E-2</v>
      </c>
      <c r="R25" s="14">
        <f t="shared" si="0"/>
        <v>0.330188679245283</v>
      </c>
      <c r="S25" s="14">
        <f t="shared" si="0"/>
        <v>0.11619718309859155</v>
      </c>
      <c r="T25" s="14">
        <f t="shared" si="0"/>
        <v>-1</v>
      </c>
    </row>
    <row r="26" spans="2:20" ht="20.100000000000001" customHeight="1" thickBot="1" x14ac:dyDescent="0.25">
      <c r="B26" s="6" t="s">
        <v>12</v>
      </c>
      <c r="C26" s="11">
        <v>53</v>
      </c>
      <c r="D26" s="11">
        <v>25</v>
      </c>
      <c r="E26" s="11">
        <v>8</v>
      </c>
      <c r="F26" s="11">
        <v>20</v>
      </c>
      <c r="G26" s="11">
        <v>53</v>
      </c>
      <c r="H26" s="11">
        <v>0</v>
      </c>
      <c r="I26" s="11">
        <v>125</v>
      </c>
      <c r="J26" s="11">
        <v>57</v>
      </c>
      <c r="K26" s="11">
        <v>9</v>
      </c>
      <c r="L26" s="11">
        <v>59</v>
      </c>
      <c r="M26" s="11">
        <v>118</v>
      </c>
      <c r="N26" s="11">
        <v>7</v>
      </c>
      <c r="O26" s="14">
        <f t="shared" si="0"/>
        <v>1.3584905660377358</v>
      </c>
      <c r="P26" s="14">
        <f t="shared" si="0"/>
        <v>1.28</v>
      </c>
      <c r="Q26" s="14">
        <f t="shared" si="0"/>
        <v>0.125</v>
      </c>
      <c r="R26" s="14">
        <f t="shared" si="0"/>
        <v>1.95</v>
      </c>
      <c r="S26" s="14">
        <f t="shared" si="0"/>
        <v>1.2264150943396226</v>
      </c>
      <c r="T26" s="14" t="str">
        <f t="shared" si="0"/>
        <v>-</v>
      </c>
    </row>
    <row r="27" spans="2:20" ht="20.100000000000001" customHeight="1" thickBot="1" x14ac:dyDescent="0.25">
      <c r="B27" s="6" t="s">
        <v>13</v>
      </c>
      <c r="C27" s="11">
        <v>262</v>
      </c>
      <c r="D27" s="11">
        <v>122</v>
      </c>
      <c r="E27" s="11">
        <v>23</v>
      </c>
      <c r="F27" s="11">
        <v>117</v>
      </c>
      <c r="G27" s="11">
        <v>262</v>
      </c>
      <c r="H27" s="11">
        <v>0</v>
      </c>
      <c r="I27" s="11">
        <v>258</v>
      </c>
      <c r="J27" s="11">
        <v>113</v>
      </c>
      <c r="K27" s="11">
        <v>21</v>
      </c>
      <c r="L27" s="11">
        <v>124</v>
      </c>
      <c r="M27" s="11">
        <v>252</v>
      </c>
      <c r="N27" s="11">
        <v>6</v>
      </c>
      <c r="O27" s="14">
        <f t="shared" si="0"/>
        <v>-1.5267175572519083E-2</v>
      </c>
      <c r="P27" s="14">
        <f t="shared" si="0"/>
        <v>-7.3770491803278687E-2</v>
      </c>
      <c r="Q27" s="14">
        <f t="shared" si="0"/>
        <v>-8.6956521739130432E-2</v>
      </c>
      <c r="R27" s="14">
        <f t="shared" si="0"/>
        <v>5.9829059829059832E-2</v>
      </c>
      <c r="S27" s="14">
        <f t="shared" si="0"/>
        <v>-3.8167938931297711E-2</v>
      </c>
      <c r="T27" s="14" t="str">
        <f t="shared" si="0"/>
        <v>-</v>
      </c>
    </row>
    <row r="28" spans="2:20" ht="20.100000000000001" customHeight="1" thickBot="1" x14ac:dyDescent="0.25">
      <c r="B28" s="6" t="s">
        <v>14</v>
      </c>
      <c r="C28" s="11">
        <v>349</v>
      </c>
      <c r="D28" s="11">
        <v>160</v>
      </c>
      <c r="E28" s="11">
        <v>21</v>
      </c>
      <c r="F28" s="11">
        <v>168</v>
      </c>
      <c r="G28" s="11">
        <v>349</v>
      </c>
      <c r="H28" s="11">
        <v>0</v>
      </c>
      <c r="I28" s="11">
        <v>371</v>
      </c>
      <c r="J28" s="11">
        <v>161</v>
      </c>
      <c r="K28" s="11">
        <v>27</v>
      </c>
      <c r="L28" s="11">
        <v>183</v>
      </c>
      <c r="M28" s="11">
        <v>371</v>
      </c>
      <c r="N28" s="11">
        <v>0</v>
      </c>
      <c r="O28" s="14">
        <f t="shared" si="0"/>
        <v>6.3037249283667621E-2</v>
      </c>
      <c r="P28" s="14">
        <f t="shared" si="0"/>
        <v>6.2500000000000003E-3</v>
      </c>
      <c r="Q28" s="14">
        <f t="shared" si="0"/>
        <v>0.2857142857142857</v>
      </c>
      <c r="R28" s="14">
        <f t="shared" si="0"/>
        <v>8.9285714285714288E-2</v>
      </c>
      <c r="S28" s="14">
        <f t="shared" si="0"/>
        <v>6.3037249283667621E-2</v>
      </c>
      <c r="T28" s="14" t="str">
        <f t="shared" si="0"/>
        <v>-</v>
      </c>
    </row>
    <row r="29" spans="2:20" ht="20.100000000000001" customHeight="1" thickBot="1" x14ac:dyDescent="0.25">
      <c r="B29" s="6" t="s">
        <v>15</v>
      </c>
      <c r="C29" s="11">
        <v>213</v>
      </c>
      <c r="D29" s="11">
        <v>69</v>
      </c>
      <c r="E29" s="11">
        <v>18</v>
      </c>
      <c r="F29" s="11">
        <v>126</v>
      </c>
      <c r="G29" s="11">
        <v>212</v>
      </c>
      <c r="H29" s="11">
        <v>1</v>
      </c>
      <c r="I29" s="11">
        <v>248</v>
      </c>
      <c r="J29" s="11">
        <v>150</v>
      </c>
      <c r="K29" s="11">
        <v>16</v>
      </c>
      <c r="L29" s="11">
        <v>82</v>
      </c>
      <c r="M29" s="11">
        <v>246</v>
      </c>
      <c r="N29" s="11">
        <v>2</v>
      </c>
      <c r="O29" s="14">
        <f t="shared" si="0"/>
        <v>0.16431924882629109</v>
      </c>
      <c r="P29" s="14">
        <f t="shared" si="0"/>
        <v>1.173913043478261</v>
      </c>
      <c r="Q29" s="14">
        <f t="shared" si="0"/>
        <v>-0.1111111111111111</v>
      </c>
      <c r="R29" s="14">
        <f t="shared" si="0"/>
        <v>-0.34920634920634919</v>
      </c>
      <c r="S29" s="14">
        <f t="shared" si="0"/>
        <v>0.16037735849056603</v>
      </c>
      <c r="T29" s="14">
        <f t="shared" si="0"/>
        <v>1</v>
      </c>
    </row>
    <row r="30" spans="2:20" ht="20.100000000000001" customHeight="1" thickBot="1" x14ac:dyDescent="0.25">
      <c r="B30" s="6" t="s">
        <v>16</v>
      </c>
      <c r="C30" s="11">
        <v>79</v>
      </c>
      <c r="D30" s="11">
        <v>33</v>
      </c>
      <c r="E30" s="11">
        <v>19</v>
      </c>
      <c r="F30" s="11">
        <v>27</v>
      </c>
      <c r="G30" s="11">
        <v>79</v>
      </c>
      <c r="H30" s="11">
        <v>0</v>
      </c>
      <c r="I30" s="11">
        <v>100</v>
      </c>
      <c r="J30" s="11">
        <v>39</v>
      </c>
      <c r="K30" s="11">
        <v>6</v>
      </c>
      <c r="L30" s="11">
        <v>55</v>
      </c>
      <c r="M30" s="11">
        <v>100</v>
      </c>
      <c r="N30" s="11">
        <v>0</v>
      </c>
      <c r="O30" s="14">
        <f t="shared" si="0"/>
        <v>0.26582278481012656</v>
      </c>
      <c r="P30" s="14">
        <f t="shared" si="0"/>
        <v>0.18181818181818182</v>
      </c>
      <c r="Q30" s="14">
        <f t="shared" si="0"/>
        <v>-0.68421052631578949</v>
      </c>
      <c r="R30" s="14">
        <f t="shared" si="0"/>
        <v>1.037037037037037</v>
      </c>
      <c r="S30" s="14">
        <f t="shared" si="0"/>
        <v>0.26582278481012656</v>
      </c>
      <c r="T30" s="14" t="str">
        <f t="shared" si="0"/>
        <v>-</v>
      </c>
    </row>
    <row r="31" spans="2:20" ht="20.100000000000001" customHeight="1" thickBot="1" x14ac:dyDescent="0.25">
      <c r="B31" s="7" t="s">
        <v>17</v>
      </c>
      <c r="C31" s="11">
        <v>258</v>
      </c>
      <c r="D31" s="11">
        <v>110</v>
      </c>
      <c r="E31" s="11">
        <v>31</v>
      </c>
      <c r="F31" s="11">
        <v>117</v>
      </c>
      <c r="G31" s="11">
        <v>258</v>
      </c>
      <c r="H31" s="11">
        <v>0</v>
      </c>
      <c r="I31" s="11">
        <v>266</v>
      </c>
      <c r="J31" s="11">
        <v>101</v>
      </c>
      <c r="K31" s="11">
        <v>29</v>
      </c>
      <c r="L31" s="11">
        <v>136</v>
      </c>
      <c r="M31" s="11">
        <v>263</v>
      </c>
      <c r="N31" s="11">
        <v>3</v>
      </c>
      <c r="O31" s="14">
        <f t="shared" si="0"/>
        <v>3.1007751937984496E-2</v>
      </c>
      <c r="P31" s="14">
        <f t="shared" si="0"/>
        <v>-8.1818181818181818E-2</v>
      </c>
      <c r="Q31" s="14">
        <f t="shared" si="0"/>
        <v>-6.4516129032258063E-2</v>
      </c>
      <c r="R31" s="14">
        <f t="shared" si="0"/>
        <v>0.1623931623931624</v>
      </c>
      <c r="S31" s="14">
        <f t="shared" si="0"/>
        <v>1.937984496124031E-2</v>
      </c>
      <c r="T31" s="14" t="str">
        <f t="shared" si="0"/>
        <v>-</v>
      </c>
    </row>
    <row r="32" spans="2:20" ht="20.100000000000001" customHeight="1" thickBot="1" x14ac:dyDescent="0.25">
      <c r="B32" s="8" t="s">
        <v>18</v>
      </c>
      <c r="C32" s="11">
        <v>58</v>
      </c>
      <c r="D32" s="11">
        <v>26</v>
      </c>
      <c r="E32" s="11">
        <v>1</v>
      </c>
      <c r="F32" s="11">
        <v>31</v>
      </c>
      <c r="G32" s="11">
        <v>58</v>
      </c>
      <c r="H32" s="11">
        <v>0</v>
      </c>
      <c r="I32" s="11">
        <v>60</v>
      </c>
      <c r="J32" s="11">
        <v>16</v>
      </c>
      <c r="K32" s="11">
        <v>4</v>
      </c>
      <c r="L32" s="11">
        <v>40</v>
      </c>
      <c r="M32" s="11">
        <v>40</v>
      </c>
      <c r="N32" s="11">
        <v>20</v>
      </c>
      <c r="O32" s="14">
        <f t="shared" ref="O32:T33" si="1">IF(C32=0,"-",(I32-C32)/C32)</f>
        <v>3.4482758620689655E-2</v>
      </c>
      <c r="P32" s="14">
        <f t="shared" si="1"/>
        <v>-0.38461538461538464</v>
      </c>
      <c r="Q32" s="14">
        <f t="shared" si="1"/>
        <v>3</v>
      </c>
      <c r="R32" s="14">
        <f t="shared" si="1"/>
        <v>0.29032258064516131</v>
      </c>
      <c r="S32" s="14">
        <f t="shared" si="1"/>
        <v>-0.31034482758620691</v>
      </c>
      <c r="T32" s="14" t="str">
        <f t="shared" si="1"/>
        <v>-</v>
      </c>
    </row>
    <row r="33" spans="2:20" ht="20.100000000000001" customHeight="1" thickBot="1" x14ac:dyDescent="0.25">
      <c r="B33" s="9" t="s">
        <v>19</v>
      </c>
      <c r="C33" s="12">
        <f>SUM(C16:C32)</f>
        <v>4602</v>
      </c>
      <c r="D33" s="12">
        <f t="shared" ref="D33:N33" si="2">SUM(D16:D32)</f>
        <v>1941</v>
      </c>
      <c r="E33" s="12">
        <f t="shared" si="2"/>
        <v>575</v>
      </c>
      <c r="F33" s="12">
        <f t="shared" si="2"/>
        <v>2086</v>
      </c>
      <c r="G33" s="12">
        <f t="shared" si="2"/>
        <v>4554</v>
      </c>
      <c r="H33" s="12">
        <f t="shared" si="2"/>
        <v>48</v>
      </c>
      <c r="I33" s="12">
        <f t="shared" si="2"/>
        <v>5162</v>
      </c>
      <c r="J33" s="12">
        <f t="shared" si="2"/>
        <v>2169</v>
      </c>
      <c r="K33" s="12">
        <f t="shared" si="2"/>
        <v>629</v>
      </c>
      <c r="L33" s="12">
        <f t="shared" si="2"/>
        <v>2362</v>
      </c>
      <c r="M33" s="12">
        <f t="shared" si="2"/>
        <v>5086</v>
      </c>
      <c r="N33" s="12">
        <f t="shared" si="2"/>
        <v>74</v>
      </c>
      <c r="O33" s="15">
        <f t="shared" si="1"/>
        <v>0.12168622338113863</v>
      </c>
      <c r="P33" s="15">
        <f t="shared" si="1"/>
        <v>0.11746522411128284</v>
      </c>
      <c r="Q33" s="15">
        <f t="shared" si="1"/>
        <v>9.3913043478260863E-2</v>
      </c>
      <c r="R33" s="15">
        <f t="shared" si="1"/>
        <v>0.13231064237775647</v>
      </c>
      <c r="S33" s="15">
        <f t="shared" si="1"/>
        <v>0.11682037768994291</v>
      </c>
      <c r="T33" s="15">
        <f t="shared" si="1"/>
        <v>0.54166666666666663</v>
      </c>
    </row>
    <row r="34" spans="2:20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18"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  <mergeCell ref="S14:S15"/>
    <mergeCell ref="T14:T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4:K3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4" spans="2:11" ht="44.25" customHeight="1" thickBot="1" x14ac:dyDescent="0.25">
      <c r="C14" s="27" t="s">
        <v>119</v>
      </c>
      <c r="D14" s="28"/>
      <c r="E14" s="28"/>
      <c r="F14" s="27" t="s">
        <v>120</v>
      </c>
      <c r="G14" s="28"/>
      <c r="H14" s="28"/>
      <c r="I14" s="27" t="s">
        <v>122</v>
      </c>
      <c r="J14" s="28"/>
      <c r="K14" s="28"/>
    </row>
    <row r="15" spans="2:11" ht="44.25" customHeight="1" thickBot="1" x14ac:dyDescent="0.25">
      <c r="C15" s="10" t="s">
        <v>83</v>
      </c>
      <c r="D15" s="10" t="s">
        <v>84</v>
      </c>
      <c r="E15" s="10" t="s">
        <v>42</v>
      </c>
      <c r="F15" s="10" t="s">
        <v>83</v>
      </c>
      <c r="G15" s="10" t="s">
        <v>84</v>
      </c>
      <c r="H15" s="10" t="s">
        <v>42</v>
      </c>
      <c r="I15" s="10" t="s">
        <v>83</v>
      </c>
      <c r="J15" s="10" t="s">
        <v>84</v>
      </c>
      <c r="K15" s="10" t="s">
        <v>42</v>
      </c>
    </row>
    <row r="16" spans="2:11" ht="20.100000000000001" customHeight="1" thickBot="1" x14ac:dyDescent="0.25">
      <c r="B16" s="5" t="s">
        <v>2</v>
      </c>
      <c r="C16" s="11">
        <v>287</v>
      </c>
      <c r="D16" s="11">
        <v>249</v>
      </c>
      <c r="E16" s="11">
        <v>38</v>
      </c>
      <c r="F16" s="11">
        <v>327</v>
      </c>
      <c r="G16" s="11">
        <v>273</v>
      </c>
      <c r="H16" s="11">
        <v>54</v>
      </c>
      <c r="I16" s="14">
        <f>IF(C16=0,"-",(F16-C16)/C16)</f>
        <v>0.13937282229965156</v>
      </c>
      <c r="J16" s="14">
        <f>IF(D16=0,"-",(G16-D16)/D16)</f>
        <v>9.6385542168674704E-2</v>
      </c>
      <c r="K16" s="14">
        <f>IF(E16=0,"-",(H16-E16)/E16)</f>
        <v>0.42105263157894735</v>
      </c>
    </row>
    <row r="17" spans="2:11" ht="20.100000000000001" customHeight="1" thickBot="1" x14ac:dyDescent="0.25">
      <c r="B17" s="6" t="s">
        <v>3</v>
      </c>
      <c r="C17" s="11">
        <v>66</v>
      </c>
      <c r="D17" s="11">
        <v>47</v>
      </c>
      <c r="E17" s="11">
        <v>19</v>
      </c>
      <c r="F17" s="11">
        <v>102</v>
      </c>
      <c r="G17" s="11">
        <v>83</v>
      </c>
      <c r="H17" s="11">
        <v>19</v>
      </c>
      <c r="I17" s="14">
        <f t="shared" ref="I17:K33" si="0">IF(C17=0,"-",(F17-C17)/C17)</f>
        <v>0.54545454545454541</v>
      </c>
      <c r="J17" s="14">
        <f t="shared" si="0"/>
        <v>0.76595744680851063</v>
      </c>
      <c r="K17" s="14">
        <f t="shared" si="0"/>
        <v>0</v>
      </c>
    </row>
    <row r="18" spans="2:11" ht="20.100000000000001" customHeight="1" thickBot="1" x14ac:dyDescent="0.25">
      <c r="B18" s="6" t="s">
        <v>4</v>
      </c>
      <c r="C18" s="11">
        <v>45</v>
      </c>
      <c r="D18" s="11">
        <v>36</v>
      </c>
      <c r="E18" s="11">
        <v>9</v>
      </c>
      <c r="F18" s="11">
        <v>39</v>
      </c>
      <c r="G18" s="11">
        <v>34</v>
      </c>
      <c r="H18" s="11">
        <v>5</v>
      </c>
      <c r="I18" s="14">
        <f t="shared" si="0"/>
        <v>-0.13333333333333333</v>
      </c>
      <c r="J18" s="14">
        <f t="shared" si="0"/>
        <v>-5.5555555555555552E-2</v>
      </c>
      <c r="K18" s="14">
        <f t="shared" si="0"/>
        <v>-0.44444444444444442</v>
      </c>
    </row>
    <row r="19" spans="2:11" ht="20.100000000000001" customHeight="1" thickBot="1" x14ac:dyDescent="0.25">
      <c r="B19" s="6" t="s">
        <v>5</v>
      </c>
      <c r="C19" s="11">
        <v>163</v>
      </c>
      <c r="D19" s="11">
        <v>140</v>
      </c>
      <c r="E19" s="11">
        <v>23</v>
      </c>
      <c r="F19" s="11">
        <v>154</v>
      </c>
      <c r="G19" s="11">
        <v>131</v>
      </c>
      <c r="H19" s="11">
        <v>23</v>
      </c>
      <c r="I19" s="14">
        <f t="shared" si="0"/>
        <v>-5.5214723926380369E-2</v>
      </c>
      <c r="J19" s="14">
        <f t="shared" si="0"/>
        <v>-6.4285714285714279E-2</v>
      </c>
      <c r="K19" s="14">
        <f t="shared" si="0"/>
        <v>0</v>
      </c>
    </row>
    <row r="20" spans="2:11" ht="20.100000000000001" customHeight="1" thickBot="1" x14ac:dyDescent="0.25">
      <c r="B20" s="6" t="s">
        <v>6</v>
      </c>
      <c r="C20" s="11">
        <v>113</v>
      </c>
      <c r="D20" s="11">
        <v>75</v>
      </c>
      <c r="E20" s="11">
        <v>38</v>
      </c>
      <c r="F20" s="11">
        <v>141</v>
      </c>
      <c r="G20" s="11">
        <v>113</v>
      </c>
      <c r="H20" s="11">
        <v>28</v>
      </c>
      <c r="I20" s="14">
        <f t="shared" si="0"/>
        <v>0.24778761061946902</v>
      </c>
      <c r="J20" s="14">
        <f t="shared" si="0"/>
        <v>0.50666666666666671</v>
      </c>
      <c r="K20" s="14">
        <f t="shared" si="0"/>
        <v>-0.26315789473684209</v>
      </c>
    </row>
    <row r="21" spans="2:11" ht="20.100000000000001" customHeight="1" thickBot="1" x14ac:dyDescent="0.25">
      <c r="B21" s="6" t="s">
        <v>7</v>
      </c>
      <c r="C21" s="11">
        <v>29</v>
      </c>
      <c r="D21" s="11">
        <v>24</v>
      </c>
      <c r="E21" s="11">
        <v>5</v>
      </c>
      <c r="F21" s="11">
        <v>36</v>
      </c>
      <c r="G21" s="11">
        <v>20</v>
      </c>
      <c r="H21" s="11">
        <v>16</v>
      </c>
      <c r="I21" s="14">
        <f t="shared" si="0"/>
        <v>0.2413793103448276</v>
      </c>
      <c r="J21" s="14">
        <f t="shared" si="0"/>
        <v>-0.16666666666666666</v>
      </c>
      <c r="K21" s="14">
        <f t="shared" si="0"/>
        <v>2.2000000000000002</v>
      </c>
    </row>
    <row r="22" spans="2:11" ht="20.100000000000001" customHeight="1" thickBot="1" x14ac:dyDescent="0.25">
      <c r="B22" s="6" t="s">
        <v>8</v>
      </c>
      <c r="C22" s="11">
        <v>73</v>
      </c>
      <c r="D22" s="11">
        <v>62</v>
      </c>
      <c r="E22" s="11">
        <v>11</v>
      </c>
      <c r="F22" s="11">
        <v>105</v>
      </c>
      <c r="G22" s="11">
        <v>81</v>
      </c>
      <c r="H22" s="11">
        <v>24</v>
      </c>
      <c r="I22" s="14">
        <f t="shared" si="0"/>
        <v>0.43835616438356162</v>
      </c>
      <c r="J22" s="14">
        <f t="shared" si="0"/>
        <v>0.30645161290322581</v>
      </c>
      <c r="K22" s="14">
        <f t="shared" si="0"/>
        <v>1.1818181818181819</v>
      </c>
    </row>
    <row r="23" spans="2:11" ht="20.100000000000001" customHeight="1" thickBot="1" x14ac:dyDescent="0.25">
      <c r="B23" s="6" t="s">
        <v>9</v>
      </c>
      <c r="C23" s="11">
        <v>113</v>
      </c>
      <c r="D23" s="11">
        <v>87</v>
      </c>
      <c r="E23" s="11">
        <v>26</v>
      </c>
      <c r="F23" s="11">
        <v>78</v>
      </c>
      <c r="G23" s="11">
        <v>60</v>
      </c>
      <c r="H23" s="11">
        <v>18</v>
      </c>
      <c r="I23" s="14">
        <f t="shared" si="0"/>
        <v>-0.30973451327433627</v>
      </c>
      <c r="J23" s="14">
        <f t="shared" si="0"/>
        <v>-0.31034482758620691</v>
      </c>
      <c r="K23" s="14">
        <f t="shared" si="0"/>
        <v>-0.30769230769230771</v>
      </c>
    </row>
    <row r="24" spans="2:11" ht="20.100000000000001" customHeight="1" thickBot="1" x14ac:dyDescent="0.25">
      <c r="B24" s="6" t="s">
        <v>10</v>
      </c>
      <c r="C24" s="11">
        <v>252</v>
      </c>
      <c r="D24" s="11">
        <v>150</v>
      </c>
      <c r="E24" s="11">
        <v>102</v>
      </c>
      <c r="F24" s="11">
        <v>310</v>
      </c>
      <c r="G24" s="11">
        <v>175</v>
      </c>
      <c r="H24" s="11">
        <v>135</v>
      </c>
      <c r="I24" s="14">
        <f t="shared" si="0"/>
        <v>0.23015873015873015</v>
      </c>
      <c r="J24" s="14">
        <f t="shared" si="0"/>
        <v>0.16666666666666666</v>
      </c>
      <c r="K24" s="14">
        <f t="shared" si="0"/>
        <v>0.3235294117647059</v>
      </c>
    </row>
    <row r="25" spans="2:11" ht="20.100000000000001" customHeight="1" thickBot="1" x14ac:dyDescent="0.25">
      <c r="B25" s="6" t="s">
        <v>11</v>
      </c>
      <c r="C25" s="11">
        <v>255</v>
      </c>
      <c r="D25" s="11">
        <v>216</v>
      </c>
      <c r="E25" s="11">
        <v>39</v>
      </c>
      <c r="F25" s="11">
        <v>240</v>
      </c>
      <c r="G25" s="11">
        <v>203</v>
      </c>
      <c r="H25" s="11">
        <v>37</v>
      </c>
      <c r="I25" s="14">
        <f t="shared" si="0"/>
        <v>-5.8823529411764705E-2</v>
      </c>
      <c r="J25" s="14">
        <f t="shared" si="0"/>
        <v>-6.0185185185185182E-2</v>
      </c>
      <c r="K25" s="14">
        <f t="shared" si="0"/>
        <v>-5.128205128205128E-2</v>
      </c>
    </row>
    <row r="26" spans="2:11" ht="20.100000000000001" customHeight="1" thickBot="1" x14ac:dyDescent="0.25">
      <c r="B26" s="6" t="s">
        <v>12</v>
      </c>
      <c r="C26" s="11">
        <v>25</v>
      </c>
      <c r="D26" s="11">
        <v>24</v>
      </c>
      <c r="E26" s="11">
        <v>1</v>
      </c>
      <c r="F26" s="11">
        <v>57</v>
      </c>
      <c r="G26" s="11">
        <v>53</v>
      </c>
      <c r="H26" s="11">
        <v>4</v>
      </c>
      <c r="I26" s="14">
        <f t="shared" si="0"/>
        <v>1.28</v>
      </c>
      <c r="J26" s="14">
        <f t="shared" si="0"/>
        <v>1.2083333333333333</v>
      </c>
      <c r="K26" s="14">
        <f t="shared" si="0"/>
        <v>3</v>
      </c>
    </row>
    <row r="27" spans="2:11" ht="20.100000000000001" customHeight="1" thickBot="1" x14ac:dyDescent="0.25">
      <c r="B27" s="6" t="s">
        <v>13</v>
      </c>
      <c r="C27" s="11">
        <v>122</v>
      </c>
      <c r="D27" s="11">
        <v>78</v>
      </c>
      <c r="E27" s="11">
        <v>44</v>
      </c>
      <c r="F27" s="11">
        <v>113</v>
      </c>
      <c r="G27" s="11">
        <v>77</v>
      </c>
      <c r="H27" s="11">
        <v>36</v>
      </c>
      <c r="I27" s="14">
        <f t="shared" si="0"/>
        <v>-7.3770491803278687E-2</v>
      </c>
      <c r="J27" s="14">
        <f t="shared" si="0"/>
        <v>-1.282051282051282E-2</v>
      </c>
      <c r="K27" s="14">
        <f t="shared" si="0"/>
        <v>-0.18181818181818182</v>
      </c>
    </row>
    <row r="28" spans="2:11" ht="20.100000000000001" customHeight="1" thickBot="1" x14ac:dyDescent="0.25">
      <c r="B28" s="6" t="s">
        <v>14</v>
      </c>
      <c r="C28" s="11">
        <v>160</v>
      </c>
      <c r="D28" s="11">
        <v>102</v>
      </c>
      <c r="E28" s="11">
        <v>58</v>
      </c>
      <c r="F28" s="11">
        <v>161</v>
      </c>
      <c r="G28" s="11">
        <v>110</v>
      </c>
      <c r="H28" s="11">
        <v>51</v>
      </c>
      <c r="I28" s="14">
        <f t="shared" si="0"/>
        <v>6.2500000000000003E-3</v>
      </c>
      <c r="J28" s="14">
        <f t="shared" si="0"/>
        <v>7.8431372549019607E-2</v>
      </c>
      <c r="K28" s="14">
        <f t="shared" si="0"/>
        <v>-0.1206896551724138</v>
      </c>
    </row>
    <row r="29" spans="2:11" ht="20.100000000000001" customHeight="1" thickBot="1" x14ac:dyDescent="0.25">
      <c r="B29" s="6" t="s">
        <v>15</v>
      </c>
      <c r="C29" s="11">
        <v>69</v>
      </c>
      <c r="D29" s="11">
        <v>66</v>
      </c>
      <c r="E29" s="11">
        <v>3</v>
      </c>
      <c r="F29" s="11">
        <v>150</v>
      </c>
      <c r="G29" s="11">
        <v>139</v>
      </c>
      <c r="H29" s="11">
        <v>11</v>
      </c>
      <c r="I29" s="14">
        <f t="shared" si="0"/>
        <v>1.173913043478261</v>
      </c>
      <c r="J29" s="14">
        <f t="shared" si="0"/>
        <v>1.106060606060606</v>
      </c>
      <c r="K29" s="14">
        <f t="shared" si="0"/>
        <v>2.6666666666666665</v>
      </c>
    </row>
    <row r="30" spans="2:11" ht="20.100000000000001" customHeight="1" thickBot="1" x14ac:dyDescent="0.25">
      <c r="B30" s="6" t="s">
        <v>16</v>
      </c>
      <c r="C30" s="11">
        <v>33</v>
      </c>
      <c r="D30" s="11">
        <v>31</v>
      </c>
      <c r="E30" s="11">
        <v>2</v>
      </c>
      <c r="F30" s="11">
        <v>39</v>
      </c>
      <c r="G30" s="11">
        <v>36</v>
      </c>
      <c r="H30" s="11">
        <v>3</v>
      </c>
      <c r="I30" s="14">
        <f t="shared" si="0"/>
        <v>0.18181818181818182</v>
      </c>
      <c r="J30" s="14">
        <f t="shared" si="0"/>
        <v>0.16129032258064516</v>
      </c>
      <c r="K30" s="14">
        <f t="shared" si="0"/>
        <v>0.5</v>
      </c>
    </row>
    <row r="31" spans="2:11" ht="20.100000000000001" customHeight="1" thickBot="1" x14ac:dyDescent="0.25">
      <c r="B31" s="7" t="s">
        <v>17</v>
      </c>
      <c r="C31" s="11">
        <v>110</v>
      </c>
      <c r="D31" s="11">
        <v>71</v>
      </c>
      <c r="E31" s="11">
        <v>39</v>
      </c>
      <c r="F31" s="11">
        <v>101</v>
      </c>
      <c r="G31" s="11">
        <v>69</v>
      </c>
      <c r="H31" s="11">
        <v>32</v>
      </c>
      <c r="I31" s="14">
        <f t="shared" si="0"/>
        <v>-8.1818181818181818E-2</v>
      </c>
      <c r="J31" s="14">
        <f t="shared" si="0"/>
        <v>-2.8169014084507043E-2</v>
      </c>
      <c r="K31" s="14">
        <f t="shared" si="0"/>
        <v>-0.17948717948717949</v>
      </c>
    </row>
    <row r="32" spans="2:11" ht="20.100000000000001" customHeight="1" thickBot="1" x14ac:dyDescent="0.25">
      <c r="B32" s="8" t="s">
        <v>18</v>
      </c>
      <c r="C32" s="11">
        <v>26</v>
      </c>
      <c r="D32" s="11">
        <v>21</v>
      </c>
      <c r="E32" s="11">
        <v>5</v>
      </c>
      <c r="F32" s="11">
        <v>16</v>
      </c>
      <c r="G32" s="11">
        <v>13</v>
      </c>
      <c r="H32" s="11">
        <v>3</v>
      </c>
      <c r="I32" s="14">
        <f t="shared" si="0"/>
        <v>-0.38461538461538464</v>
      </c>
      <c r="J32" s="14">
        <f t="shared" si="0"/>
        <v>-0.38095238095238093</v>
      </c>
      <c r="K32" s="14">
        <f t="shared" si="0"/>
        <v>-0.4</v>
      </c>
    </row>
    <row r="33" spans="2:11" ht="20.100000000000001" customHeight="1" thickBot="1" x14ac:dyDescent="0.25">
      <c r="B33" s="9" t="s">
        <v>19</v>
      </c>
      <c r="C33" s="12">
        <f>SUM(C16:C32)</f>
        <v>1941</v>
      </c>
      <c r="D33" s="12">
        <f t="shared" ref="D33:H33" si="1">SUM(D16:D32)</f>
        <v>1479</v>
      </c>
      <c r="E33" s="12">
        <f t="shared" si="1"/>
        <v>462</v>
      </c>
      <c r="F33" s="12">
        <f t="shared" si="1"/>
        <v>2169</v>
      </c>
      <c r="G33" s="12">
        <f t="shared" si="1"/>
        <v>1670</v>
      </c>
      <c r="H33" s="12">
        <f t="shared" si="1"/>
        <v>499</v>
      </c>
      <c r="I33" s="15">
        <f t="shared" si="0"/>
        <v>0.11746522411128284</v>
      </c>
      <c r="J33" s="15">
        <f t="shared" si="0"/>
        <v>0.12914131169709264</v>
      </c>
      <c r="K33" s="15">
        <f t="shared" si="0"/>
        <v>8.0086580086580081E-2</v>
      </c>
    </row>
    <row r="34" spans="2:11" x14ac:dyDescent="0.2">
      <c r="C34" s="20"/>
      <c r="D34" s="20"/>
      <c r="E34" s="20"/>
      <c r="F34" s="20"/>
      <c r="G34" s="20"/>
      <c r="H34" s="20"/>
    </row>
  </sheetData>
  <mergeCells count="3">
    <mergeCell ref="C14:E14"/>
    <mergeCell ref="F14:H14"/>
    <mergeCell ref="I14:K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 t="s">
        <v>119</v>
      </c>
      <c r="D9" s="51"/>
      <c r="E9" s="51"/>
      <c r="F9" s="51"/>
      <c r="G9" s="51"/>
      <c r="H9" s="28" t="s">
        <v>120</v>
      </c>
      <c r="I9" s="28"/>
      <c r="J9" s="28"/>
      <c r="K9" s="28"/>
      <c r="L9" s="28"/>
      <c r="M9" s="28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28</v>
      </c>
      <c r="D11" s="23">
        <v>19</v>
      </c>
      <c r="E11" s="23">
        <v>2</v>
      </c>
      <c r="F11" s="23">
        <v>4</v>
      </c>
      <c r="G11" s="23">
        <v>3</v>
      </c>
      <c r="H11" s="23">
        <v>25</v>
      </c>
      <c r="I11" s="23">
        <v>9</v>
      </c>
      <c r="J11" s="23">
        <v>11</v>
      </c>
      <c r="K11" s="23">
        <v>3</v>
      </c>
      <c r="L11" s="23">
        <v>2</v>
      </c>
      <c r="M11" s="14">
        <f>IF(C11=0,"-",IF(H11=0,"-",(H11-C11)/C11))</f>
        <v>-0.10714285714285714</v>
      </c>
      <c r="N11" s="14">
        <f t="shared" ref="N11:Q28" si="0">IF(D11=0,"-",IF(I11=0,"-",(I11-D11)/D11))</f>
        <v>-0.52631578947368418</v>
      </c>
      <c r="O11" s="14">
        <f t="shared" si="0"/>
        <v>4.5</v>
      </c>
      <c r="P11" s="14">
        <f t="shared" si="0"/>
        <v>-0.25</v>
      </c>
      <c r="Q11" s="14">
        <f t="shared" si="0"/>
        <v>-0.33333333333333331</v>
      </c>
    </row>
    <row r="12" spans="2:17" ht="20.100000000000001" customHeight="1" thickBot="1" x14ac:dyDescent="0.25">
      <c r="B12" s="6" t="s">
        <v>3</v>
      </c>
      <c r="C12" s="23">
        <v>1</v>
      </c>
      <c r="D12" s="23">
        <v>1</v>
      </c>
      <c r="E12" s="23">
        <v>0</v>
      </c>
      <c r="F12" s="23">
        <v>0</v>
      </c>
      <c r="G12" s="23">
        <v>0</v>
      </c>
      <c r="H12" s="23">
        <v>4</v>
      </c>
      <c r="I12" s="23">
        <v>4</v>
      </c>
      <c r="J12" s="23">
        <v>0</v>
      </c>
      <c r="K12" s="23">
        <v>0</v>
      </c>
      <c r="L12" s="23">
        <v>0</v>
      </c>
      <c r="M12" s="14">
        <f t="shared" ref="M12:M28" si="1">IF(C12=0,"-",IF(H12=0,"-",(H12-C12)/C12))</f>
        <v>3</v>
      </c>
      <c r="N12" s="14">
        <f t="shared" si="0"/>
        <v>3</v>
      </c>
      <c r="O12" s="14" t="str">
        <f t="shared" si="0"/>
        <v>-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2</v>
      </c>
      <c r="D13" s="23">
        <v>2</v>
      </c>
      <c r="E13" s="23">
        <v>0</v>
      </c>
      <c r="F13" s="23">
        <v>0</v>
      </c>
      <c r="G13" s="23">
        <v>0</v>
      </c>
      <c r="H13" s="23">
        <v>3</v>
      </c>
      <c r="I13" s="23">
        <v>1</v>
      </c>
      <c r="J13" s="23">
        <v>2</v>
      </c>
      <c r="K13" s="23">
        <v>0</v>
      </c>
      <c r="L13" s="23">
        <v>0</v>
      </c>
      <c r="M13" s="14">
        <f t="shared" si="1"/>
        <v>0.5</v>
      </c>
      <c r="N13" s="14">
        <f t="shared" si="0"/>
        <v>-0.5</v>
      </c>
      <c r="O13" s="14" t="str">
        <f t="shared" si="0"/>
        <v>-</v>
      </c>
      <c r="P13" s="14" t="str">
        <f t="shared" si="0"/>
        <v>-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4" t="str">
        <f t="shared" si="1"/>
        <v>-</v>
      </c>
      <c r="N14" s="14" t="str">
        <f t="shared" si="0"/>
        <v>-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4</v>
      </c>
      <c r="D15" s="23">
        <v>2</v>
      </c>
      <c r="E15" s="23">
        <v>2</v>
      </c>
      <c r="F15" s="23">
        <v>0</v>
      </c>
      <c r="G15" s="23">
        <v>0</v>
      </c>
      <c r="H15" s="23">
        <v>2</v>
      </c>
      <c r="I15" s="23">
        <v>2</v>
      </c>
      <c r="J15" s="23">
        <v>0</v>
      </c>
      <c r="K15" s="23">
        <v>0</v>
      </c>
      <c r="L15" s="23">
        <v>0</v>
      </c>
      <c r="M15" s="14">
        <f t="shared" si="1"/>
        <v>-0.5</v>
      </c>
      <c r="N15" s="14">
        <f t="shared" si="0"/>
        <v>0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1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5</v>
      </c>
      <c r="D17" s="23">
        <v>2</v>
      </c>
      <c r="E17" s="23">
        <v>3</v>
      </c>
      <c r="F17" s="23">
        <v>0</v>
      </c>
      <c r="G17" s="23">
        <v>0</v>
      </c>
      <c r="H17" s="23">
        <v>3</v>
      </c>
      <c r="I17" s="23">
        <v>1</v>
      </c>
      <c r="J17" s="23">
        <v>0</v>
      </c>
      <c r="K17" s="23">
        <v>2</v>
      </c>
      <c r="L17" s="23">
        <v>0</v>
      </c>
      <c r="M17" s="14">
        <f t="shared" si="1"/>
        <v>-0.4</v>
      </c>
      <c r="N17" s="14">
        <f t="shared" si="0"/>
        <v>-0.5</v>
      </c>
      <c r="O17" s="14" t="str">
        <f t="shared" si="0"/>
        <v>-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4</v>
      </c>
      <c r="D18" s="23">
        <v>0</v>
      </c>
      <c r="E18" s="23">
        <v>4</v>
      </c>
      <c r="F18" s="23">
        <v>0</v>
      </c>
      <c r="G18" s="23">
        <v>0</v>
      </c>
      <c r="H18" s="23">
        <v>4</v>
      </c>
      <c r="I18" s="23">
        <v>2</v>
      </c>
      <c r="J18" s="23">
        <v>1</v>
      </c>
      <c r="K18" s="23">
        <v>1</v>
      </c>
      <c r="L18" s="23">
        <v>0</v>
      </c>
      <c r="M18" s="14">
        <f t="shared" si="1"/>
        <v>0</v>
      </c>
      <c r="N18" s="14" t="str">
        <f t="shared" si="0"/>
        <v>-</v>
      </c>
      <c r="O18" s="14">
        <f t="shared" si="0"/>
        <v>-0.75</v>
      </c>
      <c r="P18" s="14" t="str">
        <f t="shared" si="0"/>
        <v>-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26</v>
      </c>
      <c r="D19" s="23">
        <v>10</v>
      </c>
      <c r="E19" s="23">
        <v>8</v>
      </c>
      <c r="F19" s="23">
        <v>6</v>
      </c>
      <c r="G19" s="23">
        <v>2</v>
      </c>
      <c r="H19" s="23">
        <v>20</v>
      </c>
      <c r="I19" s="23">
        <v>10</v>
      </c>
      <c r="J19" s="23">
        <v>5</v>
      </c>
      <c r="K19" s="23">
        <v>4</v>
      </c>
      <c r="L19" s="23">
        <v>1</v>
      </c>
      <c r="M19" s="14">
        <f t="shared" si="1"/>
        <v>-0.23076923076923078</v>
      </c>
      <c r="N19" s="14">
        <f t="shared" si="0"/>
        <v>0</v>
      </c>
      <c r="O19" s="14">
        <f t="shared" si="0"/>
        <v>-0.375</v>
      </c>
      <c r="P19" s="14">
        <f t="shared" si="0"/>
        <v>-0.33333333333333331</v>
      </c>
      <c r="Q19" s="14">
        <f t="shared" si="0"/>
        <v>-0.5</v>
      </c>
    </row>
    <row r="20" spans="2:17" ht="20.100000000000001" customHeight="1" thickBot="1" x14ac:dyDescent="0.25">
      <c r="B20" s="6" t="s">
        <v>11</v>
      </c>
      <c r="C20" s="23">
        <v>16</v>
      </c>
      <c r="D20" s="23">
        <v>8</v>
      </c>
      <c r="E20" s="23">
        <v>4</v>
      </c>
      <c r="F20" s="23">
        <v>4</v>
      </c>
      <c r="G20" s="23">
        <v>0</v>
      </c>
      <c r="H20" s="23">
        <v>22</v>
      </c>
      <c r="I20" s="23">
        <v>11</v>
      </c>
      <c r="J20" s="23">
        <v>5</v>
      </c>
      <c r="K20" s="23">
        <v>3</v>
      </c>
      <c r="L20" s="23">
        <v>3</v>
      </c>
      <c r="M20" s="14">
        <f t="shared" si="1"/>
        <v>0.375</v>
      </c>
      <c r="N20" s="14">
        <f t="shared" si="0"/>
        <v>0.375</v>
      </c>
      <c r="O20" s="14">
        <f t="shared" si="0"/>
        <v>0.25</v>
      </c>
      <c r="P20" s="14">
        <f t="shared" si="0"/>
        <v>-0.25</v>
      </c>
      <c r="Q20" s="14" t="str">
        <f t="shared" si="0"/>
        <v>-</v>
      </c>
    </row>
    <row r="21" spans="2:17" ht="20.100000000000001" customHeight="1" thickBot="1" x14ac:dyDescent="0.25">
      <c r="B21" s="6" t="s">
        <v>12</v>
      </c>
      <c r="C21" s="23">
        <v>2</v>
      </c>
      <c r="D21" s="23">
        <v>2</v>
      </c>
      <c r="E21" s="23">
        <v>0</v>
      </c>
      <c r="F21" s="23">
        <v>0</v>
      </c>
      <c r="G21" s="23">
        <v>0</v>
      </c>
      <c r="H21" s="23">
        <v>3</v>
      </c>
      <c r="I21" s="23">
        <v>3</v>
      </c>
      <c r="J21" s="23">
        <v>0</v>
      </c>
      <c r="K21" s="23">
        <v>0</v>
      </c>
      <c r="L21" s="23">
        <v>0</v>
      </c>
      <c r="M21" s="14">
        <f t="shared" si="1"/>
        <v>0.5</v>
      </c>
      <c r="N21" s="14">
        <f t="shared" si="0"/>
        <v>0.5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3</v>
      </c>
      <c r="D22" s="23">
        <v>1</v>
      </c>
      <c r="E22" s="23">
        <v>1</v>
      </c>
      <c r="F22" s="23">
        <v>0</v>
      </c>
      <c r="G22" s="23">
        <v>1</v>
      </c>
      <c r="H22" s="23">
        <v>3</v>
      </c>
      <c r="I22" s="23">
        <v>1</v>
      </c>
      <c r="J22" s="23">
        <v>1</v>
      </c>
      <c r="K22" s="23">
        <v>1</v>
      </c>
      <c r="L22" s="23">
        <v>0</v>
      </c>
      <c r="M22" s="14">
        <f t="shared" si="1"/>
        <v>0</v>
      </c>
      <c r="N22" s="14">
        <f t="shared" si="0"/>
        <v>0</v>
      </c>
      <c r="O22" s="14">
        <f t="shared" si="0"/>
        <v>0</v>
      </c>
      <c r="P22" s="14" t="str">
        <f t="shared" si="0"/>
        <v>-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25</v>
      </c>
      <c r="D23" s="23">
        <v>10</v>
      </c>
      <c r="E23" s="23">
        <v>4</v>
      </c>
      <c r="F23" s="23">
        <v>7</v>
      </c>
      <c r="G23" s="23">
        <v>4</v>
      </c>
      <c r="H23" s="23">
        <v>23</v>
      </c>
      <c r="I23" s="23">
        <v>9</v>
      </c>
      <c r="J23" s="23">
        <v>11</v>
      </c>
      <c r="K23" s="23">
        <v>3</v>
      </c>
      <c r="L23" s="23">
        <v>0</v>
      </c>
      <c r="M23" s="14">
        <f t="shared" si="1"/>
        <v>-0.08</v>
      </c>
      <c r="N23" s="14">
        <f t="shared" si="0"/>
        <v>-0.1</v>
      </c>
      <c r="O23" s="14">
        <f t="shared" si="0"/>
        <v>1.75</v>
      </c>
      <c r="P23" s="14">
        <f t="shared" si="0"/>
        <v>-0.5714285714285714</v>
      </c>
      <c r="Q23" s="14" t="str">
        <f t="shared" si="0"/>
        <v>-</v>
      </c>
    </row>
    <row r="24" spans="2:17" ht="20.100000000000001" customHeight="1" thickBot="1" x14ac:dyDescent="0.25">
      <c r="B24" s="6" t="s">
        <v>15</v>
      </c>
      <c r="C24" s="23">
        <v>4</v>
      </c>
      <c r="D24" s="23">
        <v>3</v>
      </c>
      <c r="E24" s="23">
        <v>1</v>
      </c>
      <c r="F24" s="23">
        <v>0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14">
        <f t="shared" si="1"/>
        <v>-0.75</v>
      </c>
      <c r="N24" s="14">
        <f t="shared" si="0"/>
        <v>-0.66666666666666663</v>
      </c>
      <c r="O24" s="14" t="str">
        <f t="shared" si="0"/>
        <v>-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3</v>
      </c>
      <c r="I25" s="23">
        <v>0</v>
      </c>
      <c r="J25" s="23">
        <v>2</v>
      </c>
      <c r="K25" s="23">
        <v>1</v>
      </c>
      <c r="L25" s="23">
        <v>0</v>
      </c>
      <c r="M25" s="14" t="str">
        <f t="shared" si="1"/>
        <v>-</v>
      </c>
      <c r="N25" s="14" t="str">
        <f t="shared" si="0"/>
        <v>-</v>
      </c>
      <c r="O25" s="14" t="str">
        <f t="shared" si="0"/>
        <v>-</v>
      </c>
      <c r="P25" s="14" t="str">
        <f t="shared" si="0"/>
        <v>-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6</v>
      </c>
      <c r="D26" s="23">
        <v>3</v>
      </c>
      <c r="E26" s="23">
        <v>3</v>
      </c>
      <c r="F26" s="23">
        <v>0</v>
      </c>
      <c r="G26" s="23">
        <v>0</v>
      </c>
      <c r="H26" s="23">
        <v>12</v>
      </c>
      <c r="I26" s="23">
        <v>5</v>
      </c>
      <c r="J26" s="23">
        <v>5</v>
      </c>
      <c r="K26" s="23">
        <v>1</v>
      </c>
      <c r="L26" s="23">
        <v>1</v>
      </c>
      <c r="M26" s="14">
        <f t="shared" si="1"/>
        <v>1</v>
      </c>
      <c r="N26" s="14">
        <f t="shared" si="0"/>
        <v>0.66666666666666663</v>
      </c>
      <c r="O26" s="14">
        <f t="shared" si="0"/>
        <v>0.66666666666666663</v>
      </c>
      <c r="P26" s="14" t="str">
        <f t="shared" si="0"/>
        <v>-</v>
      </c>
      <c r="Q26" s="14" t="str">
        <f t="shared" si="0"/>
        <v>-</v>
      </c>
    </row>
    <row r="27" spans="2:17" ht="20.100000000000001" customHeight="1" thickBot="1" x14ac:dyDescent="0.25">
      <c r="B27" s="8" t="s">
        <v>18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128</v>
      </c>
      <c r="D28" s="12">
        <f t="shared" ref="D28:L28" si="2">SUM(D11:D27)</f>
        <v>65</v>
      </c>
      <c r="E28" s="12">
        <f t="shared" si="2"/>
        <v>32</v>
      </c>
      <c r="F28" s="12">
        <f t="shared" si="2"/>
        <v>21</v>
      </c>
      <c r="G28" s="12">
        <f t="shared" si="2"/>
        <v>10</v>
      </c>
      <c r="H28" s="12">
        <f t="shared" si="2"/>
        <v>128</v>
      </c>
      <c r="I28" s="12">
        <f t="shared" si="2"/>
        <v>59</v>
      </c>
      <c r="J28" s="12">
        <f t="shared" si="2"/>
        <v>43</v>
      </c>
      <c r="K28" s="12">
        <f t="shared" si="2"/>
        <v>19</v>
      </c>
      <c r="L28" s="12">
        <f t="shared" si="2"/>
        <v>7</v>
      </c>
      <c r="M28" s="15">
        <f t="shared" si="1"/>
        <v>0</v>
      </c>
      <c r="N28" s="15">
        <f t="shared" si="0"/>
        <v>-9.2307692307692313E-2</v>
      </c>
      <c r="O28" s="15">
        <f t="shared" si="0"/>
        <v>0.34375</v>
      </c>
      <c r="P28" s="15">
        <f t="shared" si="0"/>
        <v>-9.5238095238095233E-2</v>
      </c>
      <c r="Q28" s="15">
        <f t="shared" si="0"/>
        <v>-0.3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12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9.12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1" t="s">
        <v>119</v>
      </c>
      <c r="D9" s="51"/>
      <c r="E9" s="51"/>
      <c r="F9" s="51"/>
      <c r="G9" s="51"/>
      <c r="H9" s="51"/>
      <c r="I9" s="51"/>
      <c r="J9" s="27"/>
      <c r="K9" s="50" t="s">
        <v>120</v>
      </c>
      <c r="L9" s="51"/>
      <c r="M9" s="51"/>
      <c r="N9" s="51"/>
      <c r="O9" s="51"/>
      <c r="P9" s="51"/>
      <c r="Q9" s="51"/>
      <c r="R9" s="27"/>
      <c r="S9" s="28" t="s">
        <v>119</v>
      </c>
      <c r="T9" s="28"/>
      <c r="U9" s="28"/>
      <c r="V9" s="28"/>
      <c r="W9" s="28" t="s">
        <v>120</v>
      </c>
      <c r="X9" s="28"/>
      <c r="Y9" s="28"/>
      <c r="Z9" s="28"/>
    </row>
    <row r="10" spans="2:26" ht="44.25" customHeight="1" thickBot="1" x14ac:dyDescent="0.25">
      <c r="B10" s="53"/>
      <c r="C10" s="55" t="s">
        <v>96</v>
      </c>
      <c r="D10" s="54"/>
      <c r="E10" s="54"/>
      <c r="F10" s="54"/>
      <c r="G10" s="54" t="s">
        <v>97</v>
      </c>
      <c r="H10" s="54"/>
      <c r="I10" s="54"/>
      <c r="J10" s="54"/>
      <c r="K10" s="54" t="s">
        <v>96</v>
      </c>
      <c r="L10" s="54"/>
      <c r="M10" s="54"/>
      <c r="N10" s="54"/>
      <c r="O10" s="54" t="s">
        <v>97</v>
      </c>
      <c r="P10" s="54"/>
      <c r="Q10" s="54"/>
      <c r="R10" s="54"/>
      <c r="S10" s="54" t="s">
        <v>98</v>
      </c>
      <c r="T10" s="54"/>
      <c r="U10" s="54"/>
      <c r="V10" s="54"/>
      <c r="W10" s="54"/>
      <c r="X10" s="54"/>
      <c r="Y10" s="54"/>
      <c r="Z10" s="54"/>
    </row>
    <row r="11" spans="2:26" ht="44.25" customHeight="1" thickBot="1" x14ac:dyDescent="0.25">
      <c r="B11" s="53"/>
      <c r="C11" s="10" t="s">
        <v>33</v>
      </c>
      <c r="D11" s="10" t="s">
        <v>93</v>
      </c>
      <c r="E11" s="10" t="s">
        <v>94</v>
      </c>
      <c r="F11" s="10" t="s">
        <v>95</v>
      </c>
      <c r="G11" s="10" t="s">
        <v>33</v>
      </c>
      <c r="H11" s="10" t="s">
        <v>93</v>
      </c>
      <c r="I11" s="10" t="s">
        <v>94</v>
      </c>
      <c r="J11" s="10" t="s">
        <v>95</v>
      </c>
      <c r="K11" s="10" t="s">
        <v>33</v>
      </c>
      <c r="L11" s="10" t="s">
        <v>93</v>
      </c>
      <c r="M11" s="10" t="s">
        <v>94</v>
      </c>
      <c r="N11" s="10" t="s">
        <v>95</v>
      </c>
      <c r="O11" s="10" t="s">
        <v>33</v>
      </c>
      <c r="P11" s="10" t="s">
        <v>93</v>
      </c>
      <c r="Q11" s="10" t="s">
        <v>94</v>
      </c>
      <c r="R11" s="10" t="s">
        <v>95</v>
      </c>
      <c r="S11" s="10" t="s">
        <v>33</v>
      </c>
      <c r="T11" s="10" t="s">
        <v>93</v>
      </c>
      <c r="U11" s="10" t="s">
        <v>94</v>
      </c>
      <c r="V11" s="10" t="s">
        <v>95</v>
      </c>
      <c r="W11" s="10" t="s">
        <v>33</v>
      </c>
      <c r="X11" s="10" t="s">
        <v>93</v>
      </c>
      <c r="Y11" s="10" t="s">
        <v>94</v>
      </c>
      <c r="Z11" s="10" t="s">
        <v>95</v>
      </c>
    </row>
    <row r="12" spans="2:26" ht="20.100000000000001" customHeight="1" thickBot="1" x14ac:dyDescent="0.25">
      <c r="B12" s="5" t="s">
        <v>2</v>
      </c>
      <c r="C12" s="23">
        <v>21</v>
      </c>
      <c r="D12" s="23">
        <v>11</v>
      </c>
      <c r="E12" s="23">
        <v>6</v>
      </c>
      <c r="F12" s="23">
        <v>4</v>
      </c>
      <c r="G12" s="23">
        <v>7</v>
      </c>
      <c r="H12" s="23">
        <v>4</v>
      </c>
      <c r="I12" s="23">
        <v>2</v>
      </c>
      <c r="J12" s="23">
        <v>1</v>
      </c>
      <c r="K12" s="23">
        <v>20</v>
      </c>
      <c r="L12" s="23">
        <v>14</v>
      </c>
      <c r="M12" s="23">
        <v>4</v>
      </c>
      <c r="N12" s="23">
        <v>2</v>
      </c>
      <c r="O12" s="23">
        <v>5</v>
      </c>
      <c r="P12" s="23">
        <v>5</v>
      </c>
      <c r="Q12" s="23">
        <v>0</v>
      </c>
      <c r="R12" s="23">
        <v>0</v>
      </c>
      <c r="S12" s="23">
        <f>SUM(T12:V12)</f>
        <v>28</v>
      </c>
      <c r="T12" s="23">
        <f>SUM(D12,H12)</f>
        <v>15</v>
      </c>
      <c r="U12" s="23">
        <f t="shared" ref="U12:V12" si="0">SUM(E12,I12)</f>
        <v>8</v>
      </c>
      <c r="V12" s="23">
        <f t="shared" si="0"/>
        <v>5</v>
      </c>
      <c r="W12" s="23">
        <f>SUM(X12:Z12)</f>
        <v>25</v>
      </c>
      <c r="X12" s="23">
        <f>SUM(L12,P12)</f>
        <v>19</v>
      </c>
      <c r="Y12" s="23">
        <f t="shared" ref="Y12:Z12" si="1">SUM(M12,Q12)</f>
        <v>4</v>
      </c>
      <c r="Z12" s="23">
        <f t="shared" si="1"/>
        <v>2</v>
      </c>
    </row>
    <row r="13" spans="2:26" ht="20.100000000000001" customHeight="1" thickBot="1" x14ac:dyDescent="0.25">
      <c r="B13" s="6" t="s">
        <v>3</v>
      </c>
      <c r="C13" s="23">
        <v>1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4</v>
      </c>
      <c r="L13" s="23">
        <v>4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f t="shared" ref="S13:S28" si="2">SUM(T13:V13)</f>
        <v>1</v>
      </c>
      <c r="T13" s="23">
        <f t="shared" ref="T13:T28" si="3">SUM(D13,H13)</f>
        <v>1</v>
      </c>
      <c r="U13" s="23">
        <f t="shared" ref="U13:U28" si="4">SUM(E13,I13)</f>
        <v>0</v>
      </c>
      <c r="V13" s="23">
        <f t="shared" ref="V13:V28" si="5">SUM(F13,J13)</f>
        <v>0</v>
      </c>
      <c r="W13" s="23">
        <f t="shared" ref="W13:W28" si="6">SUM(X13:Z13)</f>
        <v>4</v>
      </c>
      <c r="X13" s="23">
        <f t="shared" ref="X13:X28" si="7">SUM(L13,P13)</f>
        <v>4</v>
      </c>
      <c r="Y13" s="23">
        <f t="shared" ref="Y13:Y28" si="8">SUM(M13,Q13)</f>
        <v>0</v>
      </c>
      <c r="Z13" s="23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3">
        <v>2</v>
      </c>
      <c r="D14" s="23">
        <v>1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3</v>
      </c>
      <c r="L14" s="23">
        <v>1</v>
      </c>
      <c r="M14" s="23">
        <v>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 t="shared" si="2"/>
        <v>2</v>
      </c>
      <c r="T14" s="23">
        <f t="shared" si="3"/>
        <v>1</v>
      </c>
      <c r="U14" s="23">
        <f t="shared" si="4"/>
        <v>1</v>
      </c>
      <c r="V14" s="23">
        <f t="shared" si="5"/>
        <v>0</v>
      </c>
      <c r="W14" s="23">
        <f t="shared" si="6"/>
        <v>3</v>
      </c>
      <c r="X14" s="23">
        <f t="shared" si="7"/>
        <v>1</v>
      </c>
      <c r="Y14" s="23">
        <f t="shared" si="8"/>
        <v>2</v>
      </c>
      <c r="Z14" s="23">
        <f t="shared" si="9"/>
        <v>0</v>
      </c>
    </row>
    <row r="15" spans="2:26" ht="20.100000000000001" customHeight="1" thickBot="1" x14ac:dyDescent="0.25">
      <c r="B15" s="6" t="s">
        <v>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 t="shared" si="2"/>
        <v>0</v>
      </c>
      <c r="T15" s="23">
        <f t="shared" si="3"/>
        <v>0</v>
      </c>
      <c r="U15" s="23">
        <f t="shared" si="4"/>
        <v>0</v>
      </c>
      <c r="V15" s="23">
        <f t="shared" si="5"/>
        <v>0</v>
      </c>
      <c r="W15" s="23">
        <f t="shared" si="6"/>
        <v>0</v>
      </c>
      <c r="X15" s="23">
        <f t="shared" si="7"/>
        <v>0</v>
      </c>
      <c r="Y15" s="23">
        <f t="shared" si="8"/>
        <v>0</v>
      </c>
      <c r="Z15" s="23">
        <f t="shared" si="9"/>
        <v>0</v>
      </c>
    </row>
    <row r="16" spans="2:26" ht="20.100000000000001" customHeight="1" thickBot="1" x14ac:dyDescent="0.25">
      <c r="B16" s="6" t="s">
        <v>6</v>
      </c>
      <c r="C16" s="23">
        <v>4</v>
      </c>
      <c r="D16" s="23">
        <v>1</v>
      </c>
      <c r="E16" s="23">
        <v>1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0</v>
      </c>
      <c r="M16" s="23">
        <v>2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f t="shared" si="2"/>
        <v>4</v>
      </c>
      <c r="T16" s="23">
        <f t="shared" si="3"/>
        <v>1</v>
      </c>
      <c r="U16" s="23">
        <f t="shared" si="4"/>
        <v>1</v>
      </c>
      <c r="V16" s="23">
        <f t="shared" si="5"/>
        <v>2</v>
      </c>
      <c r="W16" s="23">
        <f t="shared" si="6"/>
        <v>2</v>
      </c>
      <c r="X16" s="23">
        <f t="shared" si="7"/>
        <v>0</v>
      </c>
      <c r="Y16" s="23">
        <f t="shared" si="8"/>
        <v>2</v>
      </c>
      <c r="Z16" s="23">
        <f t="shared" si="9"/>
        <v>0</v>
      </c>
    </row>
    <row r="17" spans="2:26" ht="20.100000000000001" customHeight="1" thickBot="1" x14ac:dyDescent="0.25">
      <c r="B17" s="6" t="s">
        <v>7</v>
      </c>
      <c r="C17" s="23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f t="shared" si="2"/>
        <v>1</v>
      </c>
      <c r="T17" s="23">
        <f t="shared" si="3"/>
        <v>0</v>
      </c>
      <c r="U17" s="23">
        <f t="shared" si="4"/>
        <v>0</v>
      </c>
      <c r="V17" s="23">
        <f t="shared" si="5"/>
        <v>1</v>
      </c>
      <c r="W17" s="23">
        <f t="shared" si="6"/>
        <v>0</v>
      </c>
      <c r="X17" s="23">
        <f t="shared" si="7"/>
        <v>0</v>
      </c>
      <c r="Y17" s="23">
        <f t="shared" si="8"/>
        <v>0</v>
      </c>
      <c r="Z17" s="23">
        <f t="shared" si="9"/>
        <v>0</v>
      </c>
    </row>
    <row r="18" spans="2:26" ht="20.100000000000001" customHeight="1" thickBot="1" x14ac:dyDescent="0.25">
      <c r="B18" s="6" t="s">
        <v>8</v>
      </c>
      <c r="C18" s="23">
        <v>5</v>
      </c>
      <c r="D18" s="23">
        <v>2</v>
      </c>
      <c r="E18" s="23">
        <v>2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1</v>
      </c>
      <c r="L18" s="23">
        <v>0</v>
      </c>
      <c r="M18" s="23">
        <v>0</v>
      </c>
      <c r="N18" s="23">
        <v>1</v>
      </c>
      <c r="O18" s="23">
        <v>2</v>
      </c>
      <c r="P18" s="23">
        <v>2</v>
      </c>
      <c r="Q18" s="23">
        <v>0</v>
      </c>
      <c r="R18" s="23">
        <v>0</v>
      </c>
      <c r="S18" s="23">
        <f t="shared" si="2"/>
        <v>5</v>
      </c>
      <c r="T18" s="23">
        <f t="shared" si="3"/>
        <v>2</v>
      </c>
      <c r="U18" s="23">
        <f t="shared" si="4"/>
        <v>2</v>
      </c>
      <c r="V18" s="23">
        <f t="shared" si="5"/>
        <v>1</v>
      </c>
      <c r="W18" s="23">
        <f t="shared" si="6"/>
        <v>3</v>
      </c>
      <c r="X18" s="23">
        <f t="shared" si="7"/>
        <v>2</v>
      </c>
      <c r="Y18" s="23">
        <f t="shared" si="8"/>
        <v>0</v>
      </c>
      <c r="Z18" s="23">
        <f t="shared" si="9"/>
        <v>1</v>
      </c>
    </row>
    <row r="19" spans="2:26" ht="20.100000000000001" customHeight="1" thickBot="1" x14ac:dyDescent="0.25">
      <c r="B19" s="6" t="s">
        <v>9</v>
      </c>
      <c r="C19" s="23">
        <v>4</v>
      </c>
      <c r="D19" s="23">
        <v>2</v>
      </c>
      <c r="E19" s="23">
        <v>0</v>
      </c>
      <c r="F19" s="23">
        <v>2</v>
      </c>
      <c r="G19" s="23">
        <v>0</v>
      </c>
      <c r="H19" s="23">
        <v>0</v>
      </c>
      <c r="I19" s="23">
        <v>0</v>
      </c>
      <c r="J19" s="23">
        <v>0</v>
      </c>
      <c r="K19" s="23">
        <v>3</v>
      </c>
      <c r="L19" s="23">
        <v>2</v>
      </c>
      <c r="M19" s="23">
        <v>1</v>
      </c>
      <c r="N19" s="23">
        <v>0</v>
      </c>
      <c r="O19" s="23">
        <v>1</v>
      </c>
      <c r="P19" s="23">
        <v>1</v>
      </c>
      <c r="Q19" s="23">
        <v>0</v>
      </c>
      <c r="R19" s="23">
        <v>0</v>
      </c>
      <c r="S19" s="23">
        <f t="shared" si="2"/>
        <v>4</v>
      </c>
      <c r="T19" s="23">
        <f t="shared" si="3"/>
        <v>2</v>
      </c>
      <c r="U19" s="23">
        <f t="shared" si="4"/>
        <v>0</v>
      </c>
      <c r="V19" s="23">
        <f t="shared" si="5"/>
        <v>2</v>
      </c>
      <c r="W19" s="23">
        <f t="shared" si="6"/>
        <v>4</v>
      </c>
      <c r="X19" s="23">
        <f t="shared" si="7"/>
        <v>3</v>
      </c>
      <c r="Y19" s="23">
        <f t="shared" si="8"/>
        <v>1</v>
      </c>
      <c r="Z19" s="23">
        <f t="shared" si="9"/>
        <v>0</v>
      </c>
    </row>
    <row r="20" spans="2:26" ht="20.100000000000001" customHeight="1" thickBot="1" x14ac:dyDescent="0.25">
      <c r="B20" s="6" t="s">
        <v>10</v>
      </c>
      <c r="C20" s="23">
        <v>18</v>
      </c>
      <c r="D20" s="23">
        <v>9</v>
      </c>
      <c r="E20" s="23">
        <v>2</v>
      </c>
      <c r="F20" s="23">
        <v>7</v>
      </c>
      <c r="G20" s="23">
        <v>8</v>
      </c>
      <c r="H20" s="23">
        <v>7</v>
      </c>
      <c r="I20" s="23">
        <v>1</v>
      </c>
      <c r="J20" s="23">
        <v>0</v>
      </c>
      <c r="K20" s="23">
        <v>15</v>
      </c>
      <c r="L20" s="23">
        <v>6</v>
      </c>
      <c r="M20" s="23">
        <v>1</v>
      </c>
      <c r="N20" s="23">
        <v>8</v>
      </c>
      <c r="O20" s="23">
        <v>5</v>
      </c>
      <c r="P20" s="23">
        <v>4</v>
      </c>
      <c r="Q20" s="23">
        <v>1</v>
      </c>
      <c r="R20" s="23">
        <v>0</v>
      </c>
      <c r="S20" s="23">
        <f t="shared" si="2"/>
        <v>26</v>
      </c>
      <c r="T20" s="23">
        <f t="shared" si="3"/>
        <v>16</v>
      </c>
      <c r="U20" s="23">
        <f t="shared" si="4"/>
        <v>3</v>
      </c>
      <c r="V20" s="23">
        <f t="shared" si="5"/>
        <v>7</v>
      </c>
      <c r="W20" s="23">
        <f t="shared" si="6"/>
        <v>20</v>
      </c>
      <c r="X20" s="23">
        <f t="shared" si="7"/>
        <v>10</v>
      </c>
      <c r="Y20" s="23">
        <f t="shared" si="8"/>
        <v>2</v>
      </c>
      <c r="Z20" s="23">
        <f t="shared" si="9"/>
        <v>8</v>
      </c>
    </row>
    <row r="21" spans="2:26" ht="20.100000000000001" customHeight="1" thickBot="1" x14ac:dyDescent="0.25">
      <c r="B21" s="6" t="s">
        <v>11</v>
      </c>
      <c r="C21" s="23">
        <v>12</v>
      </c>
      <c r="D21" s="23">
        <v>6</v>
      </c>
      <c r="E21" s="23">
        <v>2</v>
      </c>
      <c r="F21" s="23">
        <v>4</v>
      </c>
      <c r="G21" s="23">
        <v>4</v>
      </c>
      <c r="H21" s="23">
        <v>3</v>
      </c>
      <c r="I21" s="23">
        <v>0</v>
      </c>
      <c r="J21" s="23">
        <v>1</v>
      </c>
      <c r="K21" s="23">
        <v>16</v>
      </c>
      <c r="L21" s="23">
        <v>13</v>
      </c>
      <c r="M21" s="23">
        <v>1</v>
      </c>
      <c r="N21" s="23">
        <v>2</v>
      </c>
      <c r="O21" s="23">
        <v>6</v>
      </c>
      <c r="P21" s="23">
        <v>5</v>
      </c>
      <c r="Q21" s="23">
        <v>1</v>
      </c>
      <c r="R21" s="23">
        <v>0</v>
      </c>
      <c r="S21" s="23">
        <f t="shared" si="2"/>
        <v>16</v>
      </c>
      <c r="T21" s="23">
        <f t="shared" si="3"/>
        <v>9</v>
      </c>
      <c r="U21" s="23">
        <f t="shared" si="4"/>
        <v>2</v>
      </c>
      <c r="V21" s="23">
        <f t="shared" si="5"/>
        <v>5</v>
      </c>
      <c r="W21" s="23">
        <f t="shared" si="6"/>
        <v>22</v>
      </c>
      <c r="X21" s="23">
        <f t="shared" si="7"/>
        <v>18</v>
      </c>
      <c r="Y21" s="23">
        <f t="shared" si="8"/>
        <v>2</v>
      </c>
      <c r="Z21" s="23">
        <f t="shared" si="9"/>
        <v>2</v>
      </c>
    </row>
    <row r="22" spans="2:26" ht="20.100000000000001" customHeight="1" thickBot="1" x14ac:dyDescent="0.25">
      <c r="B22" s="6" t="s">
        <v>12</v>
      </c>
      <c r="C22" s="23">
        <v>2</v>
      </c>
      <c r="D22" s="23">
        <v>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3</v>
      </c>
      <c r="L22" s="23">
        <v>2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f t="shared" si="2"/>
        <v>2</v>
      </c>
      <c r="T22" s="23">
        <f t="shared" si="3"/>
        <v>2</v>
      </c>
      <c r="U22" s="23">
        <f t="shared" si="4"/>
        <v>0</v>
      </c>
      <c r="V22" s="23">
        <f t="shared" si="5"/>
        <v>0</v>
      </c>
      <c r="W22" s="23">
        <f t="shared" si="6"/>
        <v>3</v>
      </c>
      <c r="X22" s="23">
        <f t="shared" si="7"/>
        <v>2</v>
      </c>
      <c r="Y22" s="23">
        <f t="shared" si="8"/>
        <v>1</v>
      </c>
      <c r="Z22" s="23">
        <f t="shared" si="9"/>
        <v>0</v>
      </c>
    </row>
    <row r="23" spans="2:26" ht="20.100000000000001" customHeight="1" thickBot="1" x14ac:dyDescent="0.25">
      <c r="B23" s="6" t="s">
        <v>13</v>
      </c>
      <c r="C23" s="23">
        <v>2</v>
      </c>
      <c r="D23" s="23">
        <v>1</v>
      </c>
      <c r="E23" s="23">
        <v>1</v>
      </c>
      <c r="F23" s="23">
        <v>0</v>
      </c>
      <c r="G23" s="23">
        <v>1</v>
      </c>
      <c r="H23" s="23">
        <v>1</v>
      </c>
      <c r="I23" s="23">
        <v>0</v>
      </c>
      <c r="J23" s="23">
        <v>0</v>
      </c>
      <c r="K23" s="23">
        <v>2</v>
      </c>
      <c r="L23" s="23">
        <v>2</v>
      </c>
      <c r="M23" s="23">
        <v>0</v>
      </c>
      <c r="N23" s="23">
        <v>0</v>
      </c>
      <c r="O23" s="23">
        <v>1</v>
      </c>
      <c r="P23" s="23">
        <v>1</v>
      </c>
      <c r="Q23" s="23">
        <v>0</v>
      </c>
      <c r="R23" s="23">
        <v>0</v>
      </c>
      <c r="S23" s="23">
        <f t="shared" si="2"/>
        <v>3</v>
      </c>
      <c r="T23" s="23">
        <f t="shared" si="3"/>
        <v>2</v>
      </c>
      <c r="U23" s="23">
        <f t="shared" si="4"/>
        <v>1</v>
      </c>
      <c r="V23" s="23">
        <f t="shared" si="5"/>
        <v>0</v>
      </c>
      <c r="W23" s="23">
        <f t="shared" si="6"/>
        <v>3</v>
      </c>
      <c r="X23" s="23">
        <f t="shared" si="7"/>
        <v>3</v>
      </c>
      <c r="Y23" s="23">
        <f t="shared" si="8"/>
        <v>0</v>
      </c>
      <c r="Z23" s="23">
        <f t="shared" si="9"/>
        <v>0</v>
      </c>
    </row>
    <row r="24" spans="2:26" ht="20.100000000000001" customHeight="1" thickBot="1" x14ac:dyDescent="0.25">
      <c r="B24" s="6" t="s">
        <v>14</v>
      </c>
      <c r="C24" s="23">
        <v>14</v>
      </c>
      <c r="D24" s="23">
        <v>11</v>
      </c>
      <c r="E24" s="23">
        <v>2</v>
      </c>
      <c r="F24" s="23">
        <v>1</v>
      </c>
      <c r="G24" s="23">
        <v>9</v>
      </c>
      <c r="H24" s="23">
        <v>8</v>
      </c>
      <c r="I24" s="23">
        <v>1</v>
      </c>
      <c r="J24" s="23">
        <v>0</v>
      </c>
      <c r="K24" s="23">
        <v>20</v>
      </c>
      <c r="L24" s="23">
        <v>12</v>
      </c>
      <c r="M24" s="23">
        <v>3</v>
      </c>
      <c r="N24" s="23">
        <v>5</v>
      </c>
      <c r="O24" s="23">
        <v>3</v>
      </c>
      <c r="P24" s="23">
        <v>2</v>
      </c>
      <c r="Q24" s="23">
        <v>1</v>
      </c>
      <c r="R24" s="23">
        <v>0</v>
      </c>
      <c r="S24" s="23">
        <f t="shared" si="2"/>
        <v>23</v>
      </c>
      <c r="T24" s="23">
        <f t="shared" si="3"/>
        <v>19</v>
      </c>
      <c r="U24" s="23">
        <f t="shared" si="4"/>
        <v>3</v>
      </c>
      <c r="V24" s="23">
        <f t="shared" si="5"/>
        <v>1</v>
      </c>
      <c r="W24" s="23">
        <f t="shared" si="6"/>
        <v>23</v>
      </c>
      <c r="X24" s="23">
        <f t="shared" si="7"/>
        <v>14</v>
      </c>
      <c r="Y24" s="23">
        <f t="shared" si="8"/>
        <v>4</v>
      </c>
      <c r="Z24" s="23">
        <f t="shared" si="9"/>
        <v>5</v>
      </c>
    </row>
    <row r="25" spans="2:26" ht="20.100000000000001" customHeight="1" thickBot="1" x14ac:dyDescent="0.25">
      <c r="B25" s="6" t="s">
        <v>15</v>
      </c>
      <c r="C25" s="23">
        <v>4</v>
      </c>
      <c r="D25" s="23">
        <v>3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2"/>
        <v>4</v>
      </c>
      <c r="T25" s="23">
        <f t="shared" si="3"/>
        <v>3</v>
      </c>
      <c r="U25" s="23">
        <f t="shared" si="4"/>
        <v>0</v>
      </c>
      <c r="V25" s="23">
        <f t="shared" si="5"/>
        <v>1</v>
      </c>
      <c r="W25" s="23">
        <f t="shared" si="6"/>
        <v>1</v>
      </c>
      <c r="X25" s="23">
        <f t="shared" si="7"/>
        <v>1</v>
      </c>
      <c r="Y25" s="23">
        <f t="shared" si="8"/>
        <v>0</v>
      </c>
      <c r="Z25" s="23">
        <f t="shared" si="9"/>
        <v>0</v>
      </c>
    </row>
    <row r="26" spans="2:26" ht="20.100000000000001" customHeight="1" thickBot="1" x14ac:dyDescent="0.25">
      <c r="B26" s="6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</v>
      </c>
      <c r="L26" s="23">
        <v>0</v>
      </c>
      <c r="M26" s="23">
        <v>2</v>
      </c>
      <c r="N26" s="23">
        <v>0</v>
      </c>
      <c r="O26" s="23">
        <v>1</v>
      </c>
      <c r="P26" s="23">
        <v>0</v>
      </c>
      <c r="Q26" s="23">
        <v>1</v>
      </c>
      <c r="R26" s="23">
        <v>0</v>
      </c>
      <c r="S26" s="23">
        <f t="shared" si="2"/>
        <v>0</v>
      </c>
      <c r="T26" s="23">
        <f t="shared" si="3"/>
        <v>0</v>
      </c>
      <c r="U26" s="23">
        <f t="shared" si="4"/>
        <v>0</v>
      </c>
      <c r="V26" s="23">
        <f t="shared" si="5"/>
        <v>0</v>
      </c>
      <c r="W26" s="23">
        <f t="shared" si="6"/>
        <v>3</v>
      </c>
      <c r="X26" s="23">
        <f t="shared" si="7"/>
        <v>0</v>
      </c>
      <c r="Y26" s="23">
        <f t="shared" si="8"/>
        <v>3</v>
      </c>
      <c r="Z26" s="23">
        <f t="shared" si="9"/>
        <v>0</v>
      </c>
    </row>
    <row r="27" spans="2:26" ht="20.100000000000001" customHeight="1" thickBot="1" x14ac:dyDescent="0.25">
      <c r="B27" s="7" t="s">
        <v>17</v>
      </c>
      <c r="C27" s="23">
        <v>6</v>
      </c>
      <c r="D27" s="23">
        <v>5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10</v>
      </c>
      <c r="L27" s="23">
        <v>6</v>
      </c>
      <c r="M27" s="23">
        <v>4</v>
      </c>
      <c r="N27" s="23">
        <v>0</v>
      </c>
      <c r="O27" s="23">
        <v>2</v>
      </c>
      <c r="P27" s="23">
        <v>2</v>
      </c>
      <c r="Q27" s="23">
        <v>0</v>
      </c>
      <c r="R27" s="23">
        <v>0</v>
      </c>
      <c r="S27" s="23">
        <f t="shared" si="2"/>
        <v>6</v>
      </c>
      <c r="T27" s="23">
        <f t="shared" si="3"/>
        <v>5</v>
      </c>
      <c r="U27" s="23">
        <f t="shared" si="4"/>
        <v>1</v>
      </c>
      <c r="V27" s="23">
        <f t="shared" si="5"/>
        <v>0</v>
      </c>
      <c r="W27" s="23">
        <f t="shared" si="6"/>
        <v>12</v>
      </c>
      <c r="X27" s="23">
        <f t="shared" si="7"/>
        <v>8</v>
      </c>
      <c r="Y27" s="23">
        <f t="shared" si="8"/>
        <v>4</v>
      </c>
      <c r="Z27" s="23">
        <f t="shared" si="9"/>
        <v>0</v>
      </c>
    </row>
    <row r="28" spans="2:26" ht="20.100000000000001" customHeight="1" thickBot="1" x14ac:dyDescent="0.25">
      <c r="B28" s="8" t="s">
        <v>18</v>
      </c>
      <c r="C28" s="23">
        <v>1</v>
      </c>
      <c r="D28" s="23">
        <v>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2"/>
        <v>1</v>
      </c>
      <c r="T28" s="23">
        <f t="shared" si="3"/>
        <v>1</v>
      </c>
      <c r="U28" s="23">
        <f t="shared" si="4"/>
        <v>0</v>
      </c>
      <c r="V28" s="23">
        <f t="shared" si="5"/>
        <v>0</v>
      </c>
      <c r="W28" s="23">
        <f t="shared" si="6"/>
        <v>0</v>
      </c>
      <c r="X28" s="23">
        <f t="shared" si="7"/>
        <v>0</v>
      </c>
      <c r="Y28" s="23">
        <f t="shared" si="8"/>
        <v>0</v>
      </c>
      <c r="Z28" s="23">
        <f t="shared" si="9"/>
        <v>0</v>
      </c>
    </row>
    <row r="29" spans="2:26" ht="20.100000000000001" customHeight="1" thickBot="1" x14ac:dyDescent="0.25">
      <c r="B29" s="9" t="s">
        <v>33</v>
      </c>
      <c r="C29" s="12">
        <f>SUM(C12:C28)</f>
        <v>97</v>
      </c>
      <c r="D29" s="12">
        <f t="shared" ref="D29:R29" si="10">SUM(D12:D28)</f>
        <v>56</v>
      </c>
      <c r="E29" s="12">
        <f t="shared" si="10"/>
        <v>18</v>
      </c>
      <c r="F29" s="12">
        <f t="shared" si="10"/>
        <v>23</v>
      </c>
      <c r="G29" s="12">
        <f t="shared" si="10"/>
        <v>29</v>
      </c>
      <c r="H29" s="12">
        <f t="shared" si="10"/>
        <v>23</v>
      </c>
      <c r="I29" s="12">
        <f t="shared" si="10"/>
        <v>4</v>
      </c>
      <c r="J29" s="12">
        <f t="shared" si="10"/>
        <v>2</v>
      </c>
      <c r="K29" s="12">
        <f t="shared" si="10"/>
        <v>102</v>
      </c>
      <c r="L29" s="12">
        <f t="shared" si="10"/>
        <v>63</v>
      </c>
      <c r="M29" s="12">
        <f t="shared" si="10"/>
        <v>21</v>
      </c>
      <c r="N29" s="12">
        <f t="shared" si="10"/>
        <v>18</v>
      </c>
      <c r="O29" s="12">
        <f t="shared" si="10"/>
        <v>26</v>
      </c>
      <c r="P29" s="12">
        <f t="shared" si="10"/>
        <v>22</v>
      </c>
      <c r="Q29" s="12">
        <f t="shared" si="10"/>
        <v>4</v>
      </c>
      <c r="R29" s="12">
        <f t="shared" si="10"/>
        <v>0</v>
      </c>
      <c r="S29" s="12">
        <f>SUM(S12:S28)</f>
        <v>126</v>
      </c>
      <c r="T29" s="12">
        <f t="shared" ref="T29:Z29" si="11">SUM(T12:T28)</f>
        <v>79</v>
      </c>
      <c r="U29" s="12">
        <f t="shared" si="11"/>
        <v>22</v>
      </c>
      <c r="V29" s="12">
        <f t="shared" si="11"/>
        <v>25</v>
      </c>
      <c r="W29" s="12">
        <f t="shared" si="11"/>
        <v>128</v>
      </c>
      <c r="X29" s="12">
        <f t="shared" si="11"/>
        <v>85</v>
      </c>
      <c r="Y29" s="12">
        <f t="shared" si="11"/>
        <v>25</v>
      </c>
      <c r="Z29" s="12">
        <f t="shared" si="11"/>
        <v>18</v>
      </c>
    </row>
    <row r="30" spans="2:26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3" spans="2:14" ht="44.25" customHeight="1" thickBot="1" x14ac:dyDescent="0.25">
      <c r="B33" s="18"/>
      <c r="C33" s="28" t="s">
        <v>122</v>
      </c>
      <c r="D33" s="28"/>
      <c r="E33" s="28"/>
      <c r="F33" s="28"/>
      <c r="G33" s="28" t="s">
        <v>122</v>
      </c>
      <c r="H33" s="28"/>
      <c r="I33" s="28"/>
      <c r="J33" s="28"/>
      <c r="K33" s="28" t="s">
        <v>122</v>
      </c>
      <c r="L33" s="28"/>
      <c r="M33" s="28"/>
      <c r="N33" s="28"/>
    </row>
    <row r="34" spans="2:14" ht="44.25" customHeight="1" thickBot="1" x14ac:dyDescent="0.25">
      <c r="B34" s="18"/>
      <c r="C34" s="55" t="s">
        <v>99</v>
      </c>
      <c r="D34" s="54"/>
      <c r="E34" s="54"/>
      <c r="F34" s="54"/>
      <c r="G34" s="55" t="s">
        <v>101</v>
      </c>
      <c r="H34" s="54"/>
      <c r="I34" s="54"/>
      <c r="J34" s="54"/>
      <c r="K34" s="55" t="s">
        <v>100</v>
      </c>
      <c r="L34" s="54"/>
      <c r="M34" s="54"/>
      <c r="N34" s="54"/>
    </row>
    <row r="35" spans="2:14" ht="44.25" customHeight="1" thickBot="1" x14ac:dyDescent="0.25">
      <c r="B35" s="18"/>
      <c r="C35" s="10" t="s">
        <v>33</v>
      </c>
      <c r="D35" s="10" t="s">
        <v>93</v>
      </c>
      <c r="E35" s="10" t="s">
        <v>94</v>
      </c>
      <c r="F35" s="10" t="s">
        <v>95</v>
      </c>
      <c r="G35" s="10" t="s">
        <v>33</v>
      </c>
      <c r="H35" s="10" t="s">
        <v>93</v>
      </c>
      <c r="I35" s="10" t="s">
        <v>94</v>
      </c>
      <c r="J35" s="10" t="s">
        <v>95</v>
      </c>
      <c r="K35" s="10" t="s">
        <v>33</v>
      </c>
      <c r="L35" s="10" t="s">
        <v>93</v>
      </c>
      <c r="M35" s="10" t="s">
        <v>94</v>
      </c>
      <c r="N35" s="10" t="s">
        <v>95</v>
      </c>
    </row>
    <row r="36" spans="2:14" ht="20.100000000000001" customHeight="1" thickBot="1" x14ac:dyDescent="0.25">
      <c r="B36" s="5" t="s">
        <v>2</v>
      </c>
      <c r="C36" s="14">
        <f t="shared" ref="C36:J36" si="12">IF(C12=0,"-",IF(K12=0,"-",(K12-C12)/C12))</f>
        <v>-4.7619047619047616E-2</v>
      </c>
      <c r="D36" s="14">
        <f t="shared" si="12"/>
        <v>0.27272727272727271</v>
      </c>
      <c r="E36" s="14">
        <f t="shared" si="12"/>
        <v>-0.33333333333333331</v>
      </c>
      <c r="F36" s="14">
        <f t="shared" si="12"/>
        <v>-0.5</v>
      </c>
      <c r="G36" s="14">
        <f t="shared" si="12"/>
        <v>-0.2857142857142857</v>
      </c>
      <c r="H36" s="14">
        <f t="shared" si="12"/>
        <v>0.25</v>
      </c>
      <c r="I36" s="14" t="str">
        <f t="shared" si="12"/>
        <v>-</v>
      </c>
      <c r="J36" s="14" t="str">
        <f t="shared" si="12"/>
        <v>-</v>
      </c>
      <c r="K36" s="14">
        <f>IF(S12=0,"-",IF(W12=0,"-",(W12-S12)/S12))</f>
        <v>-0.10714285714285714</v>
      </c>
      <c r="L36" s="14">
        <f>IF(T12=0,"-",IF(X12=0,"-",(X12-T12)/T12))</f>
        <v>0.26666666666666666</v>
      </c>
      <c r="M36" s="14">
        <f>IF(U12=0,"-",IF(Y12=0,"-",(Y12-U12)/U12))</f>
        <v>-0.5</v>
      </c>
      <c r="N36" s="14">
        <f>IF(V12=0,"-",IF(Z12=0,"-",(Z12-V12)/V12))</f>
        <v>-0.6</v>
      </c>
    </row>
    <row r="37" spans="2:14" ht="20.100000000000001" customHeight="1" thickBot="1" x14ac:dyDescent="0.25">
      <c r="B37" s="6" t="s">
        <v>3</v>
      </c>
      <c r="C37" s="14">
        <f t="shared" ref="C37:J37" si="13">IF(C13=0,"-",IF(K13=0,"-",(K13-C13)/C13))</f>
        <v>3</v>
      </c>
      <c r="D37" s="14">
        <f t="shared" si="13"/>
        <v>3</v>
      </c>
      <c r="E37" s="14" t="str">
        <f t="shared" si="13"/>
        <v>-</v>
      </c>
      <c r="F37" s="14" t="str">
        <f t="shared" si="13"/>
        <v>-</v>
      </c>
      <c r="G37" s="14" t="str">
        <f t="shared" si="13"/>
        <v>-</v>
      </c>
      <c r="H37" s="14" t="str">
        <f t="shared" si="13"/>
        <v>-</v>
      </c>
      <c r="I37" s="14" t="str">
        <f t="shared" si="13"/>
        <v>-</v>
      </c>
      <c r="J37" s="14" t="str">
        <f t="shared" si="13"/>
        <v>-</v>
      </c>
      <c r="K37" s="14">
        <f t="shared" ref="K37:N37" si="14">IF(S13=0,"-",IF(W13=0,"-",(W13-S13)/S13))</f>
        <v>3</v>
      </c>
      <c r="L37" s="14">
        <f t="shared" si="14"/>
        <v>3</v>
      </c>
      <c r="M37" s="14" t="str">
        <f t="shared" si="14"/>
        <v>-</v>
      </c>
      <c r="N37" s="14" t="str">
        <f t="shared" si="14"/>
        <v>-</v>
      </c>
    </row>
    <row r="38" spans="2:14" ht="20.100000000000001" customHeight="1" thickBot="1" x14ac:dyDescent="0.25">
      <c r="B38" s="6" t="s">
        <v>4</v>
      </c>
      <c r="C38" s="14">
        <f t="shared" ref="C38:J38" si="15">IF(C14=0,"-",IF(K14=0,"-",(K14-C14)/C14))</f>
        <v>0.5</v>
      </c>
      <c r="D38" s="14">
        <f t="shared" si="15"/>
        <v>0</v>
      </c>
      <c r="E38" s="14">
        <f t="shared" si="15"/>
        <v>1</v>
      </c>
      <c r="F38" s="14" t="str">
        <f t="shared" si="15"/>
        <v>-</v>
      </c>
      <c r="G38" s="14" t="str">
        <f t="shared" si="15"/>
        <v>-</v>
      </c>
      <c r="H38" s="14" t="str">
        <f t="shared" si="15"/>
        <v>-</v>
      </c>
      <c r="I38" s="14" t="str">
        <f t="shared" si="15"/>
        <v>-</v>
      </c>
      <c r="J38" s="14" t="str">
        <f t="shared" si="15"/>
        <v>-</v>
      </c>
      <c r="K38" s="14">
        <f t="shared" ref="K38:N38" si="16">IF(S14=0,"-",IF(W14=0,"-",(W14-S14)/S14))</f>
        <v>0.5</v>
      </c>
      <c r="L38" s="14">
        <f t="shared" si="16"/>
        <v>0</v>
      </c>
      <c r="M38" s="14">
        <f t="shared" si="16"/>
        <v>1</v>
      </c>
      <c r="N38" s="14" t="str">
        <f t="shared" si="16"/>
        <v>-</v>
      </c>
    </row>
    <row r="39" spans="2:14" ht="20.100000000000001" customHeight="1" thickBot="1" x14ac:dyDescent="0.25">
      <c r="B39" s="6" t="s">
        <v>5</v>
      </c>
      <c r="C39" s="14" t="str">
        <f t="shared" ref="C39:J39" si="17">IF(C15=0,"-",IF(K15=0,"-",(K15-C15)/C15))</f>
        <v>-</v>
      </c>
      <c r="D39" s="14" t="str">
        <f t="shared" si="17"/>
        <v>-</v>
      </c>
      <c r="E39" s="14" t="str">
        <f t="shared" si="17"/>
        <v>-</v>
      </c>
      <c r="F39" s="14" t="str">
        <f t="shared" si="17"/>
        <v>-</v>
      </c>
      <c r="G39" s="14" t="str">
        <f t="shared" si="17"/>
        <v>-</v>
      </c>
      <c r="H39" s="14" t="str">
        <f t="shared" si="17"/>
        <v>-</v>
      </c>
      <c r="I39" s="14" t="str">
        <f t="shared" si="17"/>
        <v>-</v>
      </c>
      <c r="J39" s="14" t="str">
        <f t="shared" si="17"/>
        <v>-</v>
      </c>
      <c r="K39" s="14" t="str">
        <f t="shared" ref="K39:N39" si="18">IF(S15=0,"-",IF(W15=0,"-",(W15-S15)/S15))</f>
        <v>-</v>
      </c>
      <c r="L39" s="14" t="str">
        <f t="shared" si="18"/>
        <v>-</v>
      </c>
      <c r="M39" s="14" t="str">
        <f t="shared" si="18"/>
        <v>-</v>
      </c>
      <c r="N39" s="14" t="str">
        <f t="shared" si="18"/>
        <v>-</v>
      </c>
    </row>
    <row r="40" spans="2:14" ht="20.100000000000001" customHeight="1" thickBot="1" x14ac:dyDescent="0.25">
      <c r="B40" s="6" t="s">
        <v>6</v>
      </c>
      <c r="C40" s="14">
        <f t="shared" ref="C40:J40" si="19">IF(C16=0,"-",IF(K16=0,"-",(K16-C16)/C16))</f>
        <v>-0.5</v>
      </c>
      <c r="D40" s="14" t="str">
        <f t="shared" si="19"/>
        <v>-</v>
      </c>
      <c r="E40" s="14">
        <f t="shared" si="19"/>
        <v>1</v>
      </c>
      <c r="F40" s="14" t="str">
        <f t="shared" si="19"/>
        <v>-</v>
      </c>
      <c r="G40" s="14" t="str">
        <f t="shared" si="19"/>
        <v>-</v>
      </c>
      <c r="H40" s="14" t="str">
        <f t="shared" si="19"/>
        <v>-</v>
      </c>
      <c r="I40" s="14" t="str">
        <f t="shared" si="19"/>
        <v>-</v>
      </c>
      <c r="J40" s="14" t="str">
        <f t="shared" si="19"/>
        <v>-</v>
      </c>
      <c r="K40" s="14">
        <f t="shared" ref="K40:N40" si="20">IF(S16=0,"-",IF(W16=0,"-",(W16-S16)/S16))</f>
        <v>-0.5</v>
      </c>
      <c r="L40" s="14" t="str">
        <f t="shared" si="20"/>
        <v>-</v>
      </c>
      <c r="M40" s="14">
        <f t="shared" si="20"/>
        <v>1</v>
      </c>
      <c r="N40" s="14" t="str">
        <f t="shared" si="20"/>
        <v>-</v>
      </c>
    </row>
    <row r="41" spans="2:14" ht="20.100000000000001" customHeight="1" thickBot="1" x14ac:dyDescent="0.25">
      <c r="B41" s="6" t="s">
        <v>7</v>
      </c>
      <c r="C41" s="14" t="str">
        <f t="shared" ref="C41:J41" si="21">IF(C17=0,"-",IF(K17=0,"-",(K17-C17)/C17))</f>
        <v>-</v>
      </c>
      <c r="D41" s="14" t="str">
        <f t="shared" si="21"/>
        <v>-</v>
      </c>
      <c r="E41" s="14" t="str">
        <f t="shared" si="21"/>
        <v>-</v>
      </c>
      <c r="F41" s="14" t="str">
        <f t="shared" si="21"/>
        <v>-</v>
      </c>
      <c r="G41" s="14" t="str">
        <f t="shared" si="21"/>
        <v>-</v>
      </c>
      <c r="H41" s="14" t="str">
        <f t="shared" si="21"/>
        <v>-</v>
      </c>
      <c r="I41" s="14" t="str">
        <f t="shared" si="21"/>
        <v>-</v>
      </c>
      <c r="J41" s="14" t="str">
        <f t="shared" si="21"/>
        <v>-</v>
      </c>
      <c r="K41" s="14" t="str">
        <f t="shared" ref="K41:N41" si="22">IF(S17=0,"-",IF(W17=0,"-",(W17-S17)/S17))</f>
        <v>-</v>
      </c>
      <c r="L41" s="14" t="str">
        <f t="shared" si="22"/>
        <v>-</v>
      </c>
      <c r="M41" s="14" t="str">
        <f t="shared" si="22"/>
        <v>-</v>
      </c>
      <c r="N41" s="14" t="str">
        <f t="shared" si="22"/>
        <v>-</v>
      </c>
    </row>
    <row r="42" spans="2:14" ht="20.100000000000001" customHeight="1" thickBot="1" x14ac:dyDescent="0.25">
      <c r="B42" s="6" t="s">
        <v>8</v>
      </c>
      <c r="C42" s="14">
        <f t="shared" ref="C42:J42" si="23">IF(C18=0,"-",IF(K18=0,"-",(K18-C18)/C18))</f>
        <v>-0.8</v>
      </c>
      <c r="D42" s="14" t="str">
        <f t="shared" si="23"/>
        <v>-</v>
      </c>
      <c r="E42" s="14" t="str">
        <f t="shared" si="23"/>
        <v>-</v>
      </c>
      <c r="F42" s="14">
        <f t="shared" si="23"/>
        <v>0</v>
      </c>
      <c r="G42" s="14" t="str">
        <f t="shared" si="23"/>
        <v>-</v>
      </c>
      <c r="H42" s="14" t="str">
        <f t="shared" si="23"/>
        <v>-</v>
      </c>
      <c r="I42" s="14" t="str">
        <f t="shared" si="23"/>
        <v>-</v>
      </c>
      <c r="J42" s="14" t="str">
        <f t="shared" si="23"/>
        <v>-</v>
      </c>
      <c r="K42" s="14">
        <f t="shared" ref="K42:N42" si="24">IF(S18=0,"-",IF(W18=0,"-",(W18-S18)/S18))</f>
        <v>-0.4</v>
      </c>
      <c r="L42" s="14">
        <f t="shared" si="24"/>
        <v>0</v>
      </c>
      <c r="M42" s="14" t="str">
        <f t="shared" si="24"/>
        <v>-</v>
      </c>
      <c r="N42" s="14">
        <f t="shared" si="24"/>
        <v>0</v>
      </c>
    </row>
    <row r="43" spans="2:14" ht="20.100000000000001" customHeight="1" thickBot="1" x14ac:dyDescent="0.25">
      <c r="B43" s="6" t="s">
        <v>9</v>
      </c>
      <c r="C43" s="14">
        <f t="shared" ref="C43:J43" si="25">IF(C19=0,"-",IF(K19=0,"-",(K19-C19)/C19))</f>
        <v>-0.25</v>
      </c>
      <c r="D43" s="14">
        <f t="shared" si="25"/>
        <v>0</v>
      </c>
      <c r="E43" s="14" t="str">
        <f t="shared" si="25"/>
        <v>-</v>
      </c>
      <c r="F43" s="14" t="str">
        <f t="shared" si="25"/>
        <v>-</v>
      </c>
      <c r="G43" s="14" t="str">
        <f t="shared" si="25"/>
        <v>-</v>
      </c>
      <c r="H43" s="14" t="str">
        <f t="shared" si="25"/>
        <v>-</v>
      </c>
      <c r="I43" s="14" t="str">
        <f t="shared" si="25"/>
        <v>-</v>
      </c>
      <c r="J43" s="14" t="str">
        <f t="shared" si="25"/>
        <v>-</v>
      </c>
      <c r="K43" s="14">
        <f t="shared" ref="K43:N43" si="26">IF(S19=0,"-",IF(W19=0,"-",(W19-S19)/S19))</f>
        <v>0</v>
      </c>
      <c r="L43" s="14">
        <f t="shared" si="26"/>
        <v>0.5</v>
      </c>
      <c r="M43" s="14" t="str">
        <f t="shared" si="26"/>
        <v>-</v>
      </c>
      <c r="N43" s="14" t="str">
        <f t="shared" si="26"/>
        <v>-</v>
      </c>
    </row>
    <row r="44" spans="2:14" ht="20.100000000000001" customHeight="1" thickBot="1" x14ac:dyDescent="0.25">
      <c r="B44" s="6" t="s">
        <v>10</v>
      </c>
      <c r="C44" s="14">
        <f t="shared" ref="C44:J44" si="27">IF(C20=0,"-",IF(K20=0,"-",(K20-C20)/C20))</f>
        <v>-0.16666666666666666</v>
      </c>
      <c r="D44" s="14">
        <f t="shared" si="27"/>
        <v>-0.33333333333333331</v>
      </c>
      <c r="E44" s="14">
        <f t="shared" si="27"/>
        <v>-0.5</v>
      </c>
      <c r="F44" s="14">
        <f t="shared" si="27"/>
        <v>0.14285714285714285</v>
      </c>
      <c r="G44" s="14">
        <f t="shared" si="27"/>
        <v>-0.375</v>
      </c>
      <c r="H44" s="14">
        <f t="shared" si="27"/>
        <v>-0.42857142857142855</v>
      </c>
      <c r="I44" s="14">
        <f t="shared" si="27"/>
        <v>0</v>
      </c>
      <c r="J44" s="14" t="str">
        <f t="shared" si="27"/>
        <v>-</v>
      </c>
      <c r="K44" s="14">
        <f t="shared" ref="K44:N44" si="28">IF(S20=0,"-",IF(W20=0,"-",(W20-S20)/S20))</f>
        <v>-0.23076923076923078</v>
      </c>
      <c r="L44" s="14">
        <f t="shared" si="28"/>
        <v>-0.375</v>
      </c>
      <c r="M44" s="14">
        <f t="shared" si="28"/>
        <v>-0.33333333333333331</v>
      </c>
      <c r="N44" s="14">
        <f t="shared" si="28"/>
        <v>0.14285714285714285</v>
      </c>
    </row>
    <row r="45" spans="2:14" ht="20.100000000000001" customHeight="1" thickBot="1" x14ac:dyDescent="0.25">
      <c r="B45" s="6" t="s">
        <v>11</v>
      </c>
      <c r="C45" s="14">
        <f t="shared" ref="C45:J45" si="29">IF(C21=0,"-",IF(K21=0,"-",(K21-C21)/C21))</f>
        <v>0.33333333333333331</v>
      </c>
      <c r="D45" s="14">
        <f t="shared" si="29"/>
        <v>1.1666666666666667</v>
      </c>
      <c r="E45" s="14">
        <f t="shared" si="29"/>
        <v>-0.5</v>
      </c>
      <c r="F45" s="14">
        <f t="shared" si="29"/>
        <v>-0.5</v>
      </c>
      <c r="G45" s="14">
        <f t="shared" si="29"/>
        <v>0.5</v>
      </c>
      <c r="H45" s="14">
        <f t="shared" si="29"/>
        <v>0.66666666666666663</v>
      </c>
      <c r="I45" s="14" t="str">
        <f t="shared" si="29"/>
        <v>-</v>
      </c>
      <c r="J45" s="14" t="str">
        <f t="shared" si="29"/>
        <v>-</v>
      </c>
      <c r="K45" s="14">
        <f t="shared" ref="K45:N45" si="30">IF(S21=0,"-",IF(W21=0,"-",(W21-S21)/S21))</f>
        <v>0.375</v>
      </c>
      <c r="L45" s="14">
        <f t="shared" si="30"/>
        <v>1</v>
      </c>
      <c r="M45" s="14">
        <f t="shared" si="30"/>
        <v>0</v>
      </c>
      <c r="N45" s="14">
        <f t="shared" si="30"/>
        <v>-0.6</v>
      </c>
    </row>
    <row r="46" spans="2:14" ht="20.100000000000001" customHeight="1" thickBot="1" x14ac:dyDescent="0.25">
      <c r="B46" s="6" t="s">
        <v>12</v>
      </c>
      <c r="C46" s="14">
        <f t="shared" ref="C46:J46" si="31">IF(C22=0,"-",IF(K22=0,"-",(K22-C22)/C22))</f>
        <v>0.5</v>
      </c>
      <c r="D46" s="14">
        <f t="shared" si="31"/>
        <v>0</v>
      </c>
      <c r="E46" s="14" t="str">
        <f t="shared" si="31"/>
        <v>-</v>
      </c>
      <c r="F46" s="14" t="str">
        <f t="shared" si="31"/>
        <v>-</v>
      </c>
      <c r="G46" s="14" t="str">
        <f t="shared" si="31"/>
        <v>-</v>
      </c>
      <c r="H46" s="14" t="str">
        <f t="shared" si="31"/>
        <v>-</v>
      </c>
      <c r="I46" s="14" t="str">
        <f t="shared" si="31"/>
        <v>-</v>
      </c>
      <c r="J46" s="14" t="str">
        <f t="shared" si="31"/>
        <v>-</v>
      </c>
      <c r="K46" s="14">
        <f t="shared" ref="K46:N46" si="32">IF(S22=0,"-",IF(W22=0,"-",(W22-S22)/S22))</f>
        <v>0.5</v>
      </c>
      <c r="L46" s="14">
        <f t="shared" si="32"/>
        <v>0</v>
      </c>
      <c r="M46" s="14" t="str">
        <f t="shared" si="32"/>
        <v>-</v>
      </c>
      <c r="N46" s="14" t="str">
        <f t="shared" si="32"/>
        <v>-</v>
      </c>
    </row>
    <row r="47" spans="2:14" ht="20.100000000000001" customHeight="1" thickBot="1" x14ac:dyDescent="0.25">
      <c r="B47" s="6" t="s">
        <v>13</v>
      </c>
      <c r="C47" s="14">
        <f t="shared" ref="C47:J47" si="33">IF(C23=0,"-",IF(K23=0,"-",(K23-C23)/C23))</f>
        <v>0</v>
      </c>
      <c r="D47" s="14">
        <f t="shared" si="33"/>
        <v>1</v>
      </c>
      <c r="E47" s="14" t="str">
        <f t="shared" si="33"/>
        <v>-</v>
      </c>
      <c r="F47" s="14" t="str">
        <f t="shared" si="33"/>
        <v>-</v>
      </c>
      <c r="G47" s="14">
        <f t="shared" si="33"/>
        <v>0</v>
      </c>
      <c r="H47" s="14">
        <f t="shared" si="33"/>
        <v>0</v>
      </c>
      <c r="I47" s="14" t="str">
        <f t="shared" si="33"/>
        <v>-</v>
      </c>
      <c r="J47" s="14" t="str">
        <f t="shared" si="33"/>
        <v>-</v>
      </c>
      <c r="K47" s="14">
        <f t="shared" ref="K47:N47" si="34">IF(S23=0,"-",IF(W23=0,"-",(W23-S23)/S23))</f>
        <v>0</v>
      </c>
      <c r="L47" s="14">
        <f t="shared" si="34"/>
        <v>0.5</v>
      </c>
      <c r="M47" s="14" t="str">
        <f t="shared" si="34"/>
        <v>-</v>
      </c>
      <c r="N47" s="14" t="str">
        <f t="shared" si="34"/>
        <v>-</v>
      </c>
    </row>
    <row r="48" spans="2:14" ht="20.100000000000001" customHeight="1" thickBot="1" x14ac:dyDescent="0.25">
      <c r="B48" s="6" t="s">
        <v>14</v>
      </c>
      <c r="C48" s="14">
        <f t="shared" ref="C48:J48" si="35">IF(C24=0,"-",IF(K24=0,"-",(K24-C24)/C24))</f>
        <v>0.42857142857142855</v>
      </c>
      <c r="D48" s="14">
        <f t="shared" si="35"/>
        <v>9.0909090909090912E-2</v>
      </c>
      <c r="E48" s="14">
        <f t="shared" si="35"/>
        <v>0.5</v>
      </c>
      <c r="F48" s="14">
        <f t="shared" si="35"/>
        <v>4</v>
      </c>
      <c r="G48" s="14">
        <f t="shared" si="35"/>
        <v>-0.66666666666666663</v>
      </c>
      <c r="H48" s="14">
        <f t="shared" si="35"/>
        <v>-0.75</v>
      </c>
      <c r="I48" s="14">
        <f t="shared" si="35"/>
        <v>0</v>
      </c>
      <c r="J48" s="14" t="str">
        <f t="shared" si="35"/>
        <v>-</v>
      </c>
      <c r="K48" s="14">
        <f t="shared" ref="K48:N48" si="36">IF(S24=0,"-",IF(W24=0,"-",(W24-S24)/S24))</f>
        <v>0</v>
      </c>
      <c r="L48" s="14">
        <f t="shared" si="36"/>
        <v>-0.26315789473684209</v>
      </c>
      <c r="M48" s="14">
        <f t="shared" si="36"/>
        <v>0.33333333333333331</v>
      </c>
      <c r="N48" s="14">
        <f t="shared" si="36"/>
        <v>4</v>
      </c>
    </row>
    <row r="49" spans="2:14" ht="20.100000000000001" customHeight="1" thickBot="1" x14ac:dyDescent="0.25">
      <c r="B49" s="6" t="s">
        <v>15</v>
      </c>
      <c r="C49" s="14">
        <f t="shared" ref="C49:J49" si="37">IF(C25=0,"-",IF(K25=0,"-",(K25-C25)/C25))</f>
        <v>-0.75</v>
      </c>
      <c r="D49" s="14">
        <f t="shared" si="37"/>
        <v>-0.66666666666666663</v>
      </c>
      <c r="E49" s="14" t="str">
        <f t="shared" si="37"/>
        <v>-</v>
      </c>
      <c r="F49" s="14" t="str">
        <f t="shared" si="37"/>
        <v>-</v>
      </c>
      <c r="G49" s="14" t="str">
        <f t="shared" si="37"/>
        <v>-</v>
      </c>
      <c r="H49" s="14" t="str">
        <f t="shared" si="37"/>
        <v>-</v>
      </c>
      <c r="I49" s="14" t="str">
        <f t="shared" si="37"/>
        <v>-</v>
      </c>
      <c r="J49" s="14" t="str">
        <f t="shared" si="37"/>
        <v>-</v>
      </c>
      <c r="K49" s="14">
        <f t="shared" ref="K49:N49" si="38">IF(S25=0,"-",IF(W25=0,"-",(W25-S25)/S25))</f>
        <v>-0.75</v>
      </c>
      <c r="L49" s="14">
        <f t="shared" si="38"/>
        <v>-0.66666666666666663</v>
      </c>
      <c r="M49" s="14" t="str">
        <f t="shared" si="38"/>
        <v>-</v>
      </c>
      <c r="N49" s="14" t="str">
        <f t="shared" si="38"/>
        <v>-</v>
      </c>
    </row>
    <row r="50" spans="2:14" ht="20.100000000000001" customHeight="1" thickBot="1" x14ac:dyDescent="0.25">
      <c r="B50" s="6" t="s">
        <v>16</v>
      </c>
      <c r="C50" s="14" t="str">
        <f t="shared" ref="C50:J50" si="39">IF(C26=0,"-",IF(K26=0,"-",(K26-C26)/C26))</f>
        <v>-</v>
      </c>
      <c r="D50" s="14" t="str">
        <f t="shared" si="39"/>
        <v>-</v>
      </c>
      <c r="E50" s="14" t="str">
        <f t="shared" si="39"/>
        <v>-</v>
      </c>
      <c r="F50" s="14" t="str">
        <f t="shared" si="39"/>
        <v>-</v>
      </c>
      <c r="G50" s="14" t="str">
        <f t="shared" si="39"/>
        <v>-</v>
      </c>
      <c r="H50" s="14" t="str">
        <f t="shared" si="39"/>
        <v>-</v>
      </c>
      <c r="I50" s="14" t="str">
        <f t="shared" si="39"/>
        <v>-</v>
      </c>
      <c r="J50" s="14" t="str">
        <f t="shared" si="39"/>
        <v>-</v>
      </c>
      <c r="K50" s="14" t="str">
        <f t="shared" ref="K50:N50" si="40">IF(S26=0,"-",IF(W26=0,"-",(W26-S26)/S26))</f>
        <v>-</v>
      </c>
      <c r="L50" s="14" t="str">
        <f t="shared" si="40"/>
        <v>-</v>
      </c>
      <c r="M50" s="14" t="str">
        <f t="shared" si="40"/>
        <v>-</v>
      </c>
      <c r="N50" s="14" t="str">
        <f t="shared" si="40"/>
        <v>-</v>
      </c>
    </row>
    <row r="51" spans="2:14" ht="20.100000000000001" customHeight="1" thickBot="1" x14ac:dyDescent="0.25">
      <c r="B51" s="7" t="s">
        <v>17</v>
      </c>
      <c r="C51" s="14">
        <f t="shared" ref="C51:J51" si="41">IF(C27=0,"-",IF(K27=0,"-",(K27-C27)/C27))</f>
        <v>0.66666666666666663</v>
      </c>
      <c r="D51" s="14">
        <f t="shared" si="41"/>
        <v>0.2</v>
      </c>
      <c r="E51" s="14">
        <f t="shared" si="41"/>
        <v>3</v>
      </c>
      <c r="F51" s="14" t="str">
        <f t="shared" si="41"/>
        <v>-</v>
      </c>
      <c r="G51" s="14" t="str">
        <f t="shared" si="41"/>
        <v>-</v>
      </c>
      <c r="H51" s="14" t="str">
        <f t="shared" si="41"/>
        <v>-</v>
      </c>
      <c r="I51" s="14" t="str">
        <f t="shared" si="41"/>
        <v>-</v>
      </c>
      <c r="J51" s="14" t="str">
        <f t="shared" si="41"/>
        <v>-</v>
      </c>
      <c r="K51" s="14">
        <f t="shared" ref="K51:N51" si="42">IF(S27=0,"-",IF(W27=0,"-",(W27-S27)/S27))</f>
        <v>1</v>
      </c>
      <c r="L51" s="14">
        <f t="shared" si="42"/>
        <v>0.6</v>
      </c>
      <c r="M51" s="14">
        <f t="shared" si="42"/>
        <v>3</v>
      </c>
      <c r="N51" s="14" t="str">
        <f t="shared" si="42"/>
        <v>-</v>
      </c>
    </row>
    <row r="52" spans="2:14" ht="20.100000000000001" customHeight="1" thickBot="1" x14ac:dyDescent="0.25">
      <c r="B52" s="8" t="s">
        <v>18</v>
      </c>
      <c r="C52" s="14" t="str">
        <f t="shared" ref="C52:J52" si="43">IF(C28=0,"-",IF(K28=0,"-",(K28-C28)/C28))</f>
        <v>-</v>
      </c>
      <c r="D52" s="14" t="str">
        <f t="shared" si="43"/>
        <v>-</v>
      </c>
      <c r="E52" s="14" t="str">
        <f t="shared" si="43"/>
        <v>-</v>
      </c>
      <c r="F52" s="14" t="str">
        <f t="shared" si="43"/>
        <v>-</v>
      </c>
      <c r="G52" s="14" t="str">
        <f t="shared" si="43"/>
        <v>-</v>
      </c>
      <c r="H52" s="14" t="str">
        <f t="shared" si="43"/>
        <v>-</v>
      </c>
      <c r="I52" s="14" t="str">
        <f t="shared" si="43"/>
        <v>-</v>
      </c>
      <c r="J52" s="14" t="str">
        <f t="shared" si="43"/>
        <v>-</v>
      </c>
      <c r="K52" s="14" t="str">
        <f t="shared" ref="K52:N52" si="44">IF(S28=0,"-",IF(W28=0,"-",(W28-S28)/S28))</f>
        <v>-</v>
      </c>
      <c r="L52" s="14" t="str">
        <f t="shared" si="44"/>
        <v>-</v>
      </c>
      <c r="M52" s="14" t="str">
        <f t="shared" si="44"/>
        <v>-</v>
      </c>
      <c r="N52" s="14" t="str">
        <f t="shared" si="44"/>
        <v>-</v>
      </c>
    </row>
    <row r="53" spans="2:14" ht="20.100000000000001" customHeight="1" thickBot="1" x14ac:dyDescent="0.25">
      <c r="B53" s="9" t="s">
        <v>33</v>
      </c>
      <c r="C53" s="15">
        <f t="shared" ref="C53:J53" si="45">IF(C29=0,"-",IF(K29=0,"-",(K29-C29)/C29))</f>
        <v>5.1546391752577317E-2</v>
      </c>
      <c r="D53" s="15">
        <f t="shared" si="45"/>
        <v>0.125</v>
      </c>
      <c r="E53" s="15">
        <f t="shared" si="45"/>
        <v>0.16666666666666666</v>
      </c>
      <c r="F53" s="15">
        <f t="shared" si="45"/>
        <v>-0.21739130434782608</v>
      </c>
      <c r="G53" s="15">
        <f t="shared" si="45"/>
        <v>-0.10344827586206896</v>
      </c>
      <c r="H53" s="15">
        <f t="shared" si="45"/>
        <v>-4.3478260869565216E-2</v>
      </c>
      <c r="I53" s="15">
        <f t="shared" si="45"/>
        <v>0</v>
      </c>
      <c r="J53" s="15" t="str">
        <f t="shared" si="45"/>
        <v>-</v>
      </c>
      <c r="K53" s="15">
        <f t="shared" ref="K53:N53" si="46">IF(S29=0,"-",IF(W29=0,"-",(W29-S29)/S29))</f>
        <v>1.5873015873015872E-2</v>
      </c>
      <c r="L53" s="15">
        <f t="shared" si="46"/>
        <v>7.5949367088607597E-2</v>
      </c>
      <c r="M53" s="15">
        <f t="shared" si="46"/>
        <v>0.13636363636363635</v>
      </c>
      <c r="N53" s="15">
        <f t="shared" si="46"/>
        <v>-0.28000000000000003</v>
      </c>
    </row>
    <row r="54" spans="2: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9.62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 t="s">
        <v>119</v>
      </c>
      <c r="D8" s="51"/>
      <c r="E8" s="51"/>
      <c r="F8" s="51"/>
      <c r="G8" s="27"/>
      <c r="H8" s="50" t="s">
        <v>120</v>
      </c>
      <c r="I8" s="51"/>
      <c r="J8" s="51"/>
      <c r="K8" s="51"/>
      <c r="L8" s="27"/>
      <c r="M8" s="50" t="s">
        <v>122</v>
      </c>
      <c r="N8" s="51"/>
      <c r="O8" s="51"/>
      <c r="P8" s="51"/>
      <c r="Q8" s="27"/>
    </row>
    <row r="9" spans="2:17" ht="44.25" customHeight="1" thickBot="1" x14ac:dyDescent="0.25">
      <c r="C9" s="36" t="s">
        <v>85</v>
      </c>
      <c r="D9" s="36"/>
      <c r="E9" s="36"/>
      <c r="F9" s="36"/>
      <c r="G9" s="37"/>
      <c r="H9" s="36" t="s">
        <v>85</v>
      </c>
      <c r="I9" s="36"/>
      <c r="J9" s="36"/>
      <c r="K9" s="36"/>
      <c r="L9" s="37"/>
      <c r="M9" s="36" t="s">
        <v>85</v>
      </c>
      <c r="N9" s="36"/>
      <c r="O9" s="36"/>
      <c r="P9" s="36"/>
      <c r="Q9" s="37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3">
        <v>26</v>
      </c>
      <c r="D11" s="23">
        <v>19</v>
      </c>
      <c r="E11" s="23">
        <v>2</v>
      </c>
      <c r="F11" s="23">
        <v>3</v>
      </c>
      <c r="G11" s="23">
        <v>2</v>
      </c>
      <c r="H11" s="23">
        <v>25</v>
      </c>
      <c r="I11" s="23">
        <v>9</v>
      </c>
      <c r="J11" s="23">
        <v>11</v>
      </c>
      <c r="K11" s="23">
        <v>3</v>
      </c>
      <c r="L11" s="23">
        <v>2</v>
      </c>
      <c r="M11" s="14">
        <f>IF(C11=0,"-",IF(H11=0,"-",(H11-C11)/C11))</f>
        <v>-3.8461538461538464E-2</v>
      </c>
      <c r="N11" s="14">
        <f t="shared" ref="N11:Q28" si="0">IF(D11=0,"-",IF(I11=0,"-",(I11-D11)/D11))</f>
        <v>-0.52631578947368418</v>
      </c>
      <c r="O11" s="14">
        <f t="shared" si="0"/>
        <v>4.5</v>
      </c>
      <c r="P11" s="14">
        <f t="shared" si="0"/>
        <v>0</v>
      </c>
      <c r="Q11" s="14">
        <f t="shared" si="0"/>
        <v>0</v>
      </c>
    </row>
    <row r="12" spans="2:17" ht="20.100000000000001" customHeight="1" thickBot="1" x14ac:dyDescent="0.25">
      <c r="B12" s="6" t="s">
        <v>3</v>
      </c>
      <c r="C12" s="23">
        <v>1</v>
      </c>
      <c r="D12" s="23">
        <v>1</v>
      </c>
      <c r="E12" s="23">
        <v>0</v>
      </c>
      <c r="F12" s="23">
        <v>0</v>
      </c>
      <c r="G12" s="23">
        <v>0</v>
      </c>
      <c r="H12" s="23">
        <v>4</v>
      </c>
      <c r="I12" s="23">
        <v>4</v>
      </c>
      <c r="J12" s="23">
        <v>0</v>
      </c>
      <c r="K12" s="23">
        <v>0</v>
      </c>
      <c r="L12" s="23">
        <v>0</v>
      </c>
      <c r="M12" s="14">
        <f t="shared" ref="M12:M28" si="1">IF(C12=0,"-",IF(H12=0,"-",(H12-C12)/C12))</f>
        <v>3</v>
      </c>
      <c r="N12" s="14">
        <f t="shared" si="0"/>
        <v>3</v>
      </c>
      <c r="O12" s="14" t="str">
        <f t="shared" si="0"/>
        <v>-</v>
      </c>
      <c r="P12" s="14" t="str">
        <f t="shared" si="0"/>
        <v>-</v>
      </c>
      <c r="Q12" s="14" t="str">
        <f t="shared" si="0"/>
        <v>-</v>
      </c>
    </row>
    <row r="13" spans="2:17" ht="20.100000000000001" customHeight="1" thickBot="1" x14ac:dyDescent="0.25">
      <c r="B13" s="6" t="s">
        <v>4</v>
      </c>
      <c r="C13" s="23">
        <v>2</v>
      </c>
      <c r="D13" s="23">
        <v>2</v>
      </c>
      <c r="E13" s="23">
        <v>0</v>
      </c>
      <c r="F13" s="23">
        <v>0</v>
      </c>
      <c r="G13" s="23">
        <v>0</v>
      </c>
      <c r="H13" s="23">
        <v>3</v>
      </c>
      <c r="I13" s="23">
        <v>1</v>
      </c>
      <c r="J13" s="23">
        <v>2</v>
      </c>
      <c r="K13" s="23">
        <v>0</v>
      </c>
      <c r="L13" s="23">
        <v>0</v>
      </c>
      <c r="M13" s="14">
        <f t="shared" si="1"/>
        <v>0.5</v>
      </c>
      <c r="N13" s="14">
        <f t="shared" si="0"/>
        <v>-0.5</v>
      </c>
      <c r="O13" s="14" t="str">
        <f t="shared" si="0"/>
        <v>-</v>
      </c>
      <c r="P13" s="14" t="str">
        <f t="shared" si="0"/>
        <v>-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4" t="str">
        <f t="shared" si="1"/>
        <v>-</v>
      </c>
      <c r="N14" s="14" t="str">
        <f t="shared" si="0"/>
        <v>-</v>
      </c>
      <c r="O14" s="14" t="str">
        <f t="shared" si="0"/>
        <v>-</v>
      </c>
      <c r="P14" s="14" t="str">
        <f t="shared" si="0"/>
        <v>-</v>
      </c>
      <c r="Q14" s="14" t="str">
        <f t="shared" si="0"/>
        <v>-</v>
      </c>
    </row>
    <row r="15" spans="2:17" ht="20.100000000000001" customHeight="1" thickBot="1" x14ac:dyDescent="0.25">
      <c r="B15" s="6" t="s">
        <v>6</v>
      </c>
      <c r="C15" s="23">
        <v>4</v>
      </c>
      <c r="D15" s="23">
        <v>2</v>
      </c>
      <c r="E15" s="23">
        <v>2</v>
      </c>
      <c r="F15" s="23">
        <v>0</v>
      </c>
      <c r="G15" s="23">
        <v>0</v>
      </c>
      <c r="H15" s="23">
        <v>2</v>
      </c>
      <c r="I15" s="23">
        <v>2</v>
      </c>
      <c r="J15" s="23">
        <v>0</v>
      </c>
      <c r="K15" s="23">
        <v>0</v>
      </c>
      <c r="L15" s="23">
        <v>0</v>
      </c>
      <c r="M15" s="14">
        <f t="shared" si="1"/>
        <v>-0.5</v>
      </c>
      <c r="N15" s="14">
        <f t="shared" si="0"/>
        <v>0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</row>
    <row r="16" spans="2:17" ht="20.100000000000001" customHeight="1" thickBot="1" x14ac:dyDescent="0.25">
      <c r="B16" s="6" t="s">
        <v>7</v>
      </c>
      <c r="C16" s="23">
        <v>1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4" t="str">
        <f t="shared" si="1"/>
        <v>-</v>
      </c>
      <c r="N16" s="14" t="str">
        <f t="shared" si="0"/>
        <v>-</v>
      </c>
      <c r="O16" s="14" t="str">
        <f t="shared" si="0"/>
        <v>-</v>
      </c>
      <c r="P16" s="14" t="str">
        <f t="shared" si="0"/>
        <v>-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23">
        <v>5</v>
      </c>
      <c r="D17" s="23">
        <v>2</v>
      </c>
      <c r="E17" s="23">
        <v>3</v>
      </c>
      <c r="F17" s="23">
        <v>0</v>
      </c>
      <c r="G17" s="23">
        <v>0</v>
      </c>
      <c r="H17" s="23">
        <v>3</v>
      </c>
      <c r="I17" s="23">
        <v>1</v>
      </c>
      <c r="J17" s="23">
        <v>0</v>
      </c>
      <c r="K17" s="23">
        <v>2</v>
      </c>
      <c r="L17" s="23">
        <v>0</v>
      </c>
      <c r="M17" s="14">
        <f t="shared" si="1"/>
        <v>-0.4</v>
      </c>
      <c r="N17" s="14">
        <f t="shared" si="0"/>
        <v>-0.5</v>
      </c>
      <c r="O17" s="14" t="str">
        <f t="shared" si="0"/>
        <v>-</v>
      </c>
      <c r="P17" s="14" t="str">
        <f t="shared" si="0"/>
        <v>-</v>
      </c>
      <c r="Q17" s="14" t="str">
        <f t="shared" si="0"/>
        <v>-</v>
      </c>
    </row>
    <row r="18" spans="2:17" ht="20.100000000000001" customHeight="1" thickBot="1" x14ac:dyDescent="0.25">
      <c r="B18" s="6" t="s">
        <v>9</v>
      </c>
      <c r="C18" s="23">
        <v>4</v>
      </c>
      <c r="D18" s="23">
        <v>0</v>
      </c>
      <c r="E18" s="23">
        <v>4</v>
      </c>
      <c r="F18" s="23">
        <v>0</v>
      </c>
      <c r="G18" s="23">
        <v>0</v>
      </c>
      <c r="H18" s="23">
        <v>4</v>
      </c>
      <c r="I18" s="23">
        <v>2</v>
      </c>
      <c r="J18" s="23">
        <v>1</v>
      </c>
      <c r="K18" s="23">
        <v>1</v>
      </c>
      <c r="L18" s="23">
        <v>0</v>
      </c>
      <c r="M18" s="14">
        <f t="shared" si="1"/>
        <v>0</v>
      </c>
      <c r="N18" s="14" t="str">
        <f t="shared" si="0"/>
        <v>-</v>
      </c>
      <c r="O18" s="14">
        <f t="shared" si="0"/>
        <v>-0.75</v>
      </c>
      <c r="P18" s="14" t="str">
        <f t="shared" si="0"/>
        <v>-</v>
      </c>
      <c r="Q18" s="14" t="str">
        <f t="shared" si="0"/>
        <v>-</v>
      </c>
    </row>
    <row r="19" spans="2:17" ht="20.100000000000001" customHeight="1" thickBot="1" x14ac:dyDescent="0.25">
      <c r="B19" s="6" t="s">
        <v>10</v>
      </c>
      <c r="C19" s="23">
        <v>26</v>
      </c>
      <c r="D19" s="23">
        <v>10</v>
      </c>
      <c r="E19" s="23">
        <v>8</v>
      </c>
      <c r="F19" s="23">
        <v>6</v>
      </c>
      <c r="G19" s="23">
        <v>2</v>
      </c>
      <c r="H19" s="23">
        <v>20</v>
      </c>
      <c r="I19" s="23">
        <v>10</v>
      </c>
      <c r="J19" s="23">
        <v>5</v>
      </c>
      <c r="K19" s="23">
        <v>4</v>
      </c>
      <c r="L19" s="23">
        <v>1</v>
      </c>
      <c r="M19" s="14">
        <f t="shared" si="1"/>
        <v>-0.23076923076923078</v>
      </c>
      <c r="N19" s="14">
        <f t="shared" si="0"/>
        <v>0</v>
      </c>
      <c r="O19" s="14">
        <f t="shared" si="0"/>
        <v>-0.375</v>
      </c>
      <c r="P19" s="14">
        <f t="shared" si="0"/>
        <v>-0.33333333333333331</v>
      </c>
      <c r="Q19" s="14">
        <f t="shared" si="0"/>
        <v>-0.5</v>
      </c>
    </row>
    <row r="20" spans="2:17" ht="20.100000000000001" customHeight="1" thickBot="1" x14ac:dyDescent="0.25">
      <c r="B20" s="6" t="s">
        <v>11</v>
      </c>
      <c r="C20" s="23">
        <v>13</v>
      </c>
      <c r="D20" s="23">
        <v>8</v>
      </c>
      <c r="E20" s="23">
        <v>4</v>
      </c>
      <c r="F20" s="23">
        <v>1</v>
      </c>
      <c r="G20" s="23">
        <v>0</v>
      </c>
      <c r="H20" s="23">
        <v>22</v>
      </c>
      <c r="I20" s="23">
        <v>11</v>
      </c>
      <c r="J20" s="23">
        <v>5</v>
      </c>
      <c r="K20" s="23">
        <v>3</v>
      </c>
      <c r="L20" s="23">
        <v>3</v>
      </c>
      <c r="M20" s="14">
        <f t="shared" si="1"/>
        <v>0.69230769230769229</v>
      </c>
      <c r="N20" s="14">
        <f t="shared" si="0"/>
        <v>0.375</v>
      </c>
      <c r="O20" s="14">
        <f t="shared" si="0"/>
        <v>0.25</v>
      </c>
      <c r="P20" s="14">
        <f t="shared" si="0"/>
        <v>2</v>
      </c>
      <c r="Q20" s="14" t="str">
        <f t="shared" si="0"/>
        <v>-</v>
      </c>
    </row>
    <row r="21" spans="2:17" ht="20.100000000000001" customHeight="1" thickBot="1" x14ac:dyDescent="0.25">
      <c r="B21" s="6" t="s">
        <v>12</v>
      </c>
      <c r="C21" s="23">
        <v>2</v>
      </c>
      <c r="D21" s="23">
        <v>2</v>
      </c>
      <c r="E21" s="23">
        <v>0</v>
      </c>
      <c r="F21" s="23">
        <v>0</v>
      </c>
      <c r="G21" s="23">
        <v>0</v>
      </c>
      <c r="H21" s="23">
        <v>3</v>
      </c>
      <c r="I21" s="23">
        <v>3</v>
      </c>
      <c r="J21" s="23">
        <v>0</v>
      </c>
      <c r="K21" s="23">
        <v>0</v>
      </c>
      <c r="L21" s="23">
        <v>0</v>
      </c>
      <c r="M21" s="14">
        <f t="shared" si="1"/>
        <v>0.5</v>
      </c>
      <c r="N21" s="14">
        <f t="shared" si="0"/>
        <v>0.5</v>
      </c>
      <c r="O21" s="14" t="str">
        <f t="shared" si="0"/>
        <v>-</v>
      </c>
      <c r="P21" s="14" t="str">
        <f t="shared" si="0"/>
        <v>-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3">
        <v>3</v>
      </c>
      <c r="D22" s="23">
        <v>1</v>
      </c>
      <c r="E22" s="23">
        <v>1</v>
      </c>
      <c r="F22" s="23">
        <v>0</v>
      </c>
      <c r="G22" s="23">
        <v>1</v>
      </c>
      <c r="H22" s="23">
        <v>3</v>
      </c>
      <c r="I22" s="23">
        <v>1</v>
      </c>
      <c r="J22" s="23">
        <v>1</v>
      </c>
      <c r="K22" s="23">
        <v>1</v>
      </c>
      <c r="L22" s="23">
        <v>0</v>
      </c>
      <c r="M22" s="14">
        <f t="shared" si="1"/>
        <v>0</v>
      </c>
      <c r="N22" s="14">
        <f t="shared" si="0"/>
        <v>0</v>
      </c>
      <c r="O22" s="14">
        <f t="shared" si="0"/>
        <v>0</v>
      </c>
      <c r="P22" s="14" t="str">
        <f t="shared" si="0"/>
        <v>-</v>
      </c>
      <c r="Q22" s="14" t="str">
        <f t="shared" si="0"/>
        <v>-</v>
      </c>
    </row>
    <row r="23" spans="2:17" ht="20.100000000000001" customHeight="1" thickBot="1" x14ac:dyDescent="0.25">
      <c r="B23" s="6" t="s">
        <v>14</v>
      </c>
      <c r="C23" s="23">
        <v>23</v>
      </c>
      <c r="D23" s="23">
        <v>9</v>
      </c>
      <c r="E23" s="23">
        <v>4</v>
      </c>
      <c r="F23" s="23">
        <v>6</v>
      </c>
      <c r="G23" s="23">
        <v>4</v>
      </c>
      <c r="H23" s="23">
        <v>23</v>
      </c>
      <c r="I23" s="23">
        <v>9</v>
      </c>
      <c r="J23" s="23">
        <v>11</v>
      </c>
      <c r="K23" s="23">
        <v>3</v>
      </c>
      <c r="L23" s="23">
        <v>0</v>
      </c>
      <c r="M23" s="14">
        <f t="shared" si="1"/>
        <v>0</v>
      </c>
      <c r="N23" s="14">
        <f t="shared" si="0"/>
        <v>0</v>
      </c>
      <c r="O23" s="14">
        <f t="shared" si="0"/>
        <v>1.75</v>
      </c>
      <c r="P23" s="14">
        <f t="shared" si="0"/>
        <v>-0.5</v>
      </c>
      <c r="Q23" s="14" t="str">
        <f t="shared" si="0"/>
        <v>-</v>
      </c>
    </row>
    <row r="24" spans="2:17" ht="20.100000000000001" customHeight="1" thickBot="1" x14ac:dyDescent="0.25">
      <c r="B24" s="6" t="s">
        <v>15</v>
      </c>
      <c r="C24" s="23">
        <v>4</v>
      </c>
      <c r="D24" s="23">
        <v>3</v>
      </c>
      <c r="E24" s="23">
        <v>1</v>
      </c>
      <c r="F24" s="23">
        <v>0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14">
        <f t="shared" si="1"/>
        <v>-0.75</v>
      </c>
      <c r="N24" s="14">
        <f t="shared" si="0"/>
        <v>-0.66666666666666663</v>
      </c>
      <c r="O24" s="14" t="str">
        <f t="shared" si="0"/>
        <v>-</v>
      </c>
      <c r="P24" s="14" t="str">
        <f t="shared" si="0"/>
        <v>-</v>
      </c>
      <c r="Q24" s="14" t="str">
        <f t="shared" si="0"/>
        <v>-</v>
      </c>
    </row>
    <row r="25" spans="2:17" ht="20.100000000000001" customHeight="1" thickBot="1" x14ac:dyDescent="0.25">
      <c r="B25" s="6" t="s">
        <v>16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3</v>
      </c>
      <c r="I25" s="23">
        <v>0</v>
      </c>
      <c r="J25" s="23">
        <v>2</v>
      </c>
      <c r="K25" s="23">
        <v>1</v>
      </c>
      <c r="L25" s="23">
        <v>0</v>
      </c>
      <c r="M25" s="14" t="str">
        <f t="shared" si="1"/>
        <v>-</v>
      </c>
      <c r="N25" s="14" t="str">
        <f t="shared" si="0"/>
        <v>-</v>
      </c>
      <c r="O25" s="14" t="str">
        <f t="shared" si="0"/>
        <v>-</v>
      </c>
      <c r="P25" s="14" t="str">
        <f t="shared" si="0"/>
        <v>-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23">
        <v>6</v>
      </c>
      <c r="D26" s="23">
        <v>3</v>
      </c>
      <c r="E26" s="23">
        <v>3</v>
      </c>
      <c r="F26" s="23">
        <v>0</v>
      </c>
      <c r="G26" s="23">
        <v>0</v>
      </c>
      <c r="H26" s="23">
        <v>12</v>
      </c>
      <c r="I26" s="23">
        <v>5</v>
      </c>
      <c r="J26" s="23">
        <v>5</v>
      </c>
      <c r="K26" s="23">
        <v>1</v>
      </c>
      <c r="L26" s="23">
        <v>1</v>
      </c>
      <c r="M26" s="14">
        <f t="shared" si="1"/>
        <v>1</v>
      </c>
      <c r="N26" s="14">
        <f t="shared" si="0"/>
        <v>0.66666666666666663</v>
      </c>
      <c r="O26" s="14">
        <f t="shared" si="0"/>
        <v>0.66666666666666663</v>
      </c>
      <c r="P26" s="14" t="str">
        <f t="shared" si="0"/>
        <v>-</v>
      </c>
      <c r="Q26" s="14" t="str">
        <f t="shared" si="0"/>
        <v>-</v>
      </c>
    </row>
    <row r="27" spans="2:17" ht="20.100000000000001" customHeight="1" thickBot="1" x14ac:dyDescent="0.25">
      <c r="B27" s="8" t="s">
        <v>18</v>
      </c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4" t="str">
        <f t="shared" si="1"/>
        <v>-</v>
      </c>
      <c r="N27" s="14" t="str">
        <f t="shared" si="0"/>
        <v>-</v>
      </c>
      <c r="O27" s="14" t="str">
        <f t="shared" si="0"/>
        <v>-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121</v>
      </c>
      <c r="D28" s="12">
        <f t="shared" ref="D28:L28" si="2">SUM(D11:D27)</f>
        <v>64</v>
      </c>
      <c r="E28" s="12">
        <f t="shared" si="2"/>
        <v>32</v>
      </c>
      <c r="F28" s="12">
        <f t="shared" si="2"/>
        <v>16</v>
      </c>
      <c r="G28" s="12">
        <f t="shared" si="2"/>
        <v>9</v>
      </c>
      <c r="H28" s="12">
        <f t="shared" si="2"/>
        <v>128</v>
      </c>
      <c r="I28" s="12">
        <f t="shared" si="2"/>
        <v>59</v>
      </c>
      <c r="J28" s="12">
        <f t="shared" si="2"/>
        <v>43</v>
      </c>
      <c r="K28" s="12">
        <f t="shared" si="2"/>
        <v>19</v>
      </c>
      <c r="L28" s="12">
        <f t="shared" si="2"/>
        <v>7</v>
      </c>
      <c r="M28" s="15">
        <f t="shared" si="1"/>
        <v>5.7851239669421489E-2</v>
      </c>
      <c r="N28" s="15">
        <f t="shared" si="0"/>
        <v>-7.8125E-2</v>
      </c>
      <c r="O28" s="15">
        <f t="shared" si="0"/>
        <v>0.34375</v>
      </c>
      <c r="P28" s="15">
        <f t="shared" si="0"/>
        <v>0.1875</v>
      </c>
      <c r="Q28" s="15">
        <f t="shared" si="0"/>
        <v>-0.22222222222222221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2" spans="2:17" ht="44.25" customHeight="1" thickBot="1" x14ac:dyDescent="0.25">
      <c r="C32" s="51" t="s">
        <v>119</v>
      </c>
      <c r="D32" s="51"/>
      <c r="E32" s="51"/>
      <c r="F32" s="51"/>
      <c r="G32" s="27"/>
      <c r="H32" s="50" t="s">
        <v>120</v>
      </c>
      <c r="I32" s="51"/>
      <c r="J32" s="51"/>
      <c r="K32" s="51"/>
      <c r="L32" s="27"/>
      <c r="M32" s="50" t="s">
        <v>122</v>
      </c>
      <c r="N32" s="51"/>
      <c r="O32" s="51"/>
      <c r="P32" s="51"/>
      <c r="Q32" s="27"/>
    </row>
    <row r="33" spans="2:17" ht="44.25" customHeight="1" thickBot="1" x14ac:dyDescent="0.25">
      <c r="C33" s="36" t="s">
        <v>86</v>
      </c>
      <c r="D33" s="36"/>
      <c r="E33" s="36"/>
      <c r="F33" s="36"/>
      <c r="G33" s="37"/>
      <c r="H33" s="36" t="s">
        <v>86</v>
      </c>
      <c r="I33" s="36"/>
      <c r="J33" s="36"/>
      <c r="K33" s="36"/>
      <c r="L33" s="37"/>
      <c r="M33" s="36" t="s">
        <v>86</v>
      </c>
      <c r="N33" s="36"/>
      <c r="O33" s="36"/>
      <c r="P33" s="36"/>
      <c r="Q33" s="37"/>
    </row>
    <row r="34" spans="2:17" ht="44.25" customHeight="1" thickBot="1" x14ac:dyDescent="0.25">
      <c r="C34" s="10" t="s">
        <v>33</v>
      </c>
      <c r="D34" s="10" t="s">
        <v>87</v>
      </c>
      <c r="E34" s="10" t="s">
        <v>89</v>
      </c>
      <c r="F34" s="10" t="s">
        <v>88</v>
      </c>
      <c r="G34" s="10" t="s">
        <v>90</v>
      </c>
      <c r="H34" s="10" t="s">
        <v>33</v>
      </c>
      <c r="I34" s="10" t="s">
        <v>87</v>
      </c>
      <c r="J34" s="10" t="s">
        <v>89</v>
      </c>
      <c r="K34" s="10" t="s">
        <v>88</v>
      </c>
      <c r="L34" s="10" t="s">
        <v>90</v>
      </c>
      <c r="M34" s="10" t="s">
        <v>33</v>
      </c>
      <c r="N34" s="10" t="s">
        <v>87</v>
      </c>
      <c r="O34" s="10" t="s">
        <v>89</v>
      </c>
      <c r="P34" s="10" t="s">
        <v>88</v>
      </c>
      <c r="Q34" s="10" t="s">
        <v>90</v>
      </c>
    </row>
    <row r="35" spans="2:17" ht="20.100000000000001" customHeight="1" thickBot="1" x14ac:dyDescent="0.25">
      <c r="B35" s="5" t="s">
        <v>2</v>
      </c>
      <c r="C35" s="23">
        <v>2</v>
      </c>
      <c r="D35" s="23">
        <v>0</v>
      </c>
      <c r="E35" s="23">
        <v>0</v>
      </c>
      <c r="F35" s="23">
        <v>1</v>
      </c>
      <c r="G35" s="23"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14" t="str">
        <f>IF(C35=0,"-",IF(H35=0,"-",(H35-C35)/C35))</f>
        <v>-</v>
      </c>
      <c r="N35" s="14" t="str">
        <f t="shared" ref="N35:N52" si="3">IF(D35=0,"-",IF(I35=0,"-",(I35-D35)/D35))</f>
        <v>-</v>
      </c>
      <c r="O35" s="14" t="str">
        <f t="shared" ref="O35:O52" si="4">IF(E35=0,"-",IF(J35=0,"-",(J35-E35)/E35))</f>
        <v>-</v>
      </c>
      <c r="P35" s="14" t="str">
        <f t="shared" ref="P35:P52" si="5">IF(F35=0,"-",IF(K35=0,"-",(K35-F35)/F35))</f>
        <v>-</v>
      </c>
      <c r="Q35" s="14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4" t="str">
        <f t="shared" ref="M36:M52" si="7">IF(C36=0,"-",IF(H36=0,"-",(H36-C36)/C36))</f>
        <v>-</v>
      </c>
      <c r="N36" s="14" t="str">
        <f t="shared" si="3"/>
        <v>-</v>
      </c>
      <c r="O36" s="14" t="str">
        <f t="shared" si="4"/>
        <v>-</v>
      </c>
      <c r="P36" s="14" t="str">
        <f t="shared" si="5"/>
        <v>-</v>
      </c>
      <c r="Q36" s="14" t="str">
        <f t="shared" si="6"/>
        <v>-</v>
      </c>
    </row>
    <row r="37" spans="2:17" ht="20.100000000000001" customHeight="1" thickBot="1" x14ac:dyDescent="0.25">
      <c r="B37" s="6" t="s">
        <v>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4" t="str">
        <f t="shared" si="7"/>
        <v>-</v>
      </c>
      <c r="N37" s="14" t="str">
        <f t="shared" si="3"/>
        <v>-</v>
      </c>
      <c r="O37" s="14" t="str">
        <f t="shared" si="4"/>
        <v>-</v>
      </c>
      <c r="P37" s="14" t="str">
        <f t="shared" si="5"/>
        <v>-</v>
      </c>
      <c r="Q37" s="14" t="str">
        <f t="shared" si="6"/>
        <v>-</v>
      </c>
    </row>
    <row r="38" spans="2:17" ht="20.100000000000001" customHeight="1" thickBot="1" x14ac:dyDescent="0.25">
      <c r="B38" s="6" t="s">
        <v>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4" t="str">
        <f t="shared" si="7"/>
        <v>-</v>
      </c>
      <c r="N38" s="14" t="str">
        <f t="shared" si="3"/>
        <v>-</v>
      </c>
      <c r="O38" s="14" t="str">
        <f t="shared" si="4"/>
        <v>-</v>
      </c>
      <c r="P38" s="14" t="str">
        <f t="shared" si="5"/>
        <v>-</v>
      </c>
      <c r="Q38" s="14" t="str">
        <f t="shared" si="6"/>
        <v>-</v>
      </c>
    </row>
    <row r="39" spans="2:17" ht="20.100000000000001" customHeight="1" thickBot="1" x14ac:dyDescent="0.25">
      <c r="B39" s="6" t="s">
        <v>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4" t="str">
        <f t="shared" si="7"/>
        <v>-</v>
      </c>
      <c r="N39" s="14" t="str">
        <f t="shared" si="3"/>
        <v>-</v>
      </c>
      <c r="O39" s="14" t="str">
        <f t="shared" si="4"/>
        <v>-</v>
      </c>
      <c r="P39" s="14" t="str">
        <f t="shared" si="5"/>
        <v>-</v>
      </c>
      <c r="Q39" s="14" t="str">
        <f t="shared" si="6"/>
        <v>-</v>
      </c>
    </row>
    <row r="40" spans="2:17" ht="20.100000000000001" customHeight="1" thickBot="1" x14ac:dyDescent="0.25">
      <c r="B40" s="6" t="s">
        <v>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4" t="str">
        <f t="shared" si="7"/>
        <v>-</v>
      </c>
      <c r="N40" s="14" t="str">
        <f t="shared" si="3"/>
        <v>-</v>
      </c>
      <c r="O40" s="14" t="str">
        <f t="shared" si="4"/>
        <v>-</v>
      </c>
      <c r="P40" s="14" t="str">
        <f t="shared" si="5"/>
        <v>-</v>
      </c>
      <c r="Q40" s="14" t="str">
        <f t="shared" si="6"/>
        <v>-</v>
      </c>
    </row>
    <row r="41" spans="2:17" ht="20.100000000000001" customHeight="1" thickBot="1" x14ac:dyDescent="0.25">
      <c r="B41" s="6" t="s">
        <v>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14" t="str">
        <f t="shared" si="7"/>
        <v>-</v>
      </c>
      <c r="N41" s="14" t="str">
        <f t="shared" si="3"/>
        <v>-</v>
      </c>
      <c r="O41" s="14" t="str">
        <f t="shared" si="4"/>
        <v>-</v>
      </c>
      <c r="P41" s="14" t="str">
        <f t="shared" si="5"/>
        <v>-</v>
      </c>
      <c r="Q41" s="14" t="str">
        <f t="shared" si="6"/>
        <v>-</v>
      </c>
    </row>
    <row r="42" spans="2:17" ht="20.100000000000001" customHeight="1" thickBot="1" x14ac:dyDescent="0.25">
      <c r="B42" s="6" t="s">
        <v>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14" t="str">
        <f t="shared" si="7"/>
        <v>-</v>
      </c>
      <c r="N42" s="14" t="str">
        <f t="shared" si="3"/>
        <v>-</v>
      </c>
      <c r="O42" s="14" t="str">
        <f t="shared" si="4"/>
        <v>-</v>
      </c>
      <c r="P42" s="14" t="str">
        <f t="shared" si="5"/>
        <v>-</v>
      </c>
      <c r="Q42" s="14" t="str">
        <f t="shared" si="6"/>
        <v>-</v>
      </c>
    </row>
    <row r="43" spans="2:17" ht="20.100000000000001" customHeight="1" thickBot="1" x14ac:dyDescent="0.25">
      <c r="B43" s="6" t="s">
        <v>10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14" t="str">
        <f t="shared" si="7"/>
        <v>-</v>
      </c>
      <c r="N43" s="14" t="str">
        <f t="shared" si="3"/>
        <v>-</v>
      </c>
      <c r="O43" s="14" t="str">
        <f t="shared" si="4"/>
        <v>-</v>
      </c>
      <c r="P43" s="14" t="str">
        <f t="shared" si="5"/>
        <v>-</v>
      </c>
      <c r="Q43" s="14" t="str">
        <f t="shared" si="6"/>
        <v>-</v>
      </c>
    </row>
    <row r="44" spans="2:17" ht="20.100000000000001" customHeight="1" thickBot="1" x14ac:dyDescent="0.25">
      <c r="B44" s="6" t="s">
        <v>11</v>
      </c>
      <c r="C44" s="23">
        <v>3</v>
      </c>
      <c r="D44" s="23">
        <v>0</v>
      </c>
      <c r="E44" s="23">
        <v>0</v>
      </c>
      <c r="F44" s="23">
        <v>3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14" t="str">
        <f t="shared" si="7"/>
        <v>-</v>
      </c>
      <c r="N44" s="14" t="str">
        <f t="shared" si="3"/>
        <v>-</v>
      </c>
      <c r="O44" s="14" t="str">
        <f t="shared" si="4"/>
        <v>-</v>
      </c>
      <c r="P44" s="14" t="str">
        <f t="shared" si="5"/>
        <v>-</v>
      </c>
      <c r="Q44" s="14" t="str">
        <f t="shared" si="6"/>
        <v>-</v>
      </c>
    </row>
    <row r="45" spans="2:17" ht="20.100000000000001" customHeight="1" thickBot="1" x14ac:dyDescent="0.25">
      <c r="B45" s="6" t="s">
        <v>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14" t="str">
        <f t="shared" si="7"/>
        <v>-</v>
      </c>
      <c r="N45" s="14" t="str">
        <f t="shared" si="3"/>
        <v>-</v>
      </c>
      <c r="O45" s="14" t="str">
        <f t="shared" si="4"/>
        <v>-</v>
      </c>
      <c r="P45" s="14" t="str">
        <f t="shared" si="5"/>
        <v>-</v>
      </c>
      <c r="Q45" s="14" t="str">
        <f t="shared" si="6"/>
        <v>-</v>
      </c>
    </row>
    <row r="46" spans="2:17" ht="20.100000000000001" customHeight="1" thickBot="1" x14ac:dyDescent="0.25">
      <c r="B46" s="6" t="s">
        <v>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14" t="str">
        <f t="shared" si="7"/>
        <v>-</v>
      </c>
      <c r="N46" s="14" t="str">
        <f t="shared" si="3"/>
        <v>-</v>
      </c>
      <c r="O46" s="14" t="str">
        <f t="shared" si="4"/>
        <v>-</v>
      </c>
      <c r="P46" s="14" t="str">
        <f t="shared" si="5"/>
        <v>-</v>
      </c>
      <c r="Q46" s="14" t="str">
        <f t="shared" si="6"/>
        <v>-</v>
      </c>
    </row>
    <row r="47" spans="2:17" ht="20.100000000000001" customHeight="1" thickBot="1" x14ac:dyDescent="0.25">
      <c r="B47" s="6" t="s">
        <v>14</v>
      </c>
      <c r="C47" s="23">
        <v>2</v>
      </c>
      <c r="D47" s="23">
        <v>1</v>
      </c>
      <c r="E47" s="23">
        <v>0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14" t="str">
        <f t="shared" si="7"/>
        <v>-</v>
      </c>
      <c r="N47" s="14" t="str">
        <f t="shared" si="3"/>
        <v>-</v>
      </c>
      <c r="O47" s="14" t="str">
        <f t="shared" si="4"/>
        <v>-</v>
      </c>
      <c r="P47" s="14" t="str">
        <f t="shared" si="5"/>
        <v>-</v>
      </c>
      <c r="Q47" s="14" t="str">
        <f t="shared" si="6"/>
        <v>-</v>
      </c>
    </row>
    <row r="48" spans="2:17" ht="20.100000000000001" customHeight="1" thickBot="1" x14ac:dyDescent="0.25">
      <c r="B48" s="6" t="s">
        <v>15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14" t="str">
        <f t="shared" si="7"/>
        <v>-</v>
      </c>
      <c r="N48" s="14" t="str">
        <f t="shared" si="3"/>
        <v>-</v>
      </c>
      <c r="O48" s="14" t="str">
        <f t="shared" si="4"/>
        <v>-</v>
      </c>
      <c r="P48" s="14" t="str">
        <f t="shared" si="5"/>
        <v>-</v>
      </c>
      <c r="Q48" s="14" t="str">
        <f t="shared" si="6"/>
        <v>-</v>
      </c>
    </row>
    <row r="49" spans="2:17" ht="20.100000000000001" customHeight="1" thickBot="1" x14ac:dyDescent="0.25">
      <c r="B49" s="6" t="s">
        <v>16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4" t="str">
        <f t="shared" si="7"/>
        <v>-</v>
      </c>
      <c r="N49" s="14" t="str">
        <f t="shared" si="3"/>
        <v>-</v>
      </c>
      <c r="O49" s="14" t="str">
        <f t="shared" si="4"/>
        <v>-</v>
      </c>
      <c r="P49" s="14" t="str">
        <f t="shared" si="5"/>
        <v>-</v>
      </c>
      <c r="Q49" s="14" t="str">
        <f t="shared" si="6"/>
        <v>-</v>
      </c>
    </row>
    <row r="50" spans="2:17" ht="20.100000000000001" customHeight="1" thickBot="1" x14ac:dyDescent="0.25">
      <c r="B50" s="7" t="s">
        <v>17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14" t="str">
        <f t="shared" si="7"/>
        <v>-</v>
      </c>
      <c r="N50" s="14" t="str">
        <f t="shared" si="3"/>
        <v>-</v>
      </c>
      <c r="O50" s="14" t="str">
        <f t="shared" si="4"/>
        <v>-</v>
      </c>
      <c r="P50" s="14" t="str">
        <f t="shared" si="5"/>
        <v>-</v>
      </c>
      <c r="Q50" s="14" t="str">
        <f t="shared" si="6"/>
        <v>-</v>
      </c>
    </row>
    <row r="51" spans="2:17" ht="20.100000000000001" customHeight="1" thickBot="1" x14ac:dyDescent="0.25">
      <c r="B51" s="8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14" t="str">
        <f t="shared" si="7"/>
        <v>-</v>
      </c>
      <c r="N51" s="14" t="str">
        <f t="shared" si="3"/>
        <v>-</v>
      </c>
      <c r="O51" s="14" t="str">
        <f t="shared" si="4"/>
        <v>-</v>
      </c>
      <c r="P51" s="14" t="str">
        <f t="shared" si="5"/>
        <v>-</v>
      </c>
      <c r="Q51" s="14" t="str">
        <f t="shared" si="6"/>
        <v>-</v>
      </c>
    </row>
    <row r="52" spans="2:17" ht="20.100000000000001" customHeight="1" thickBot="1" x14ac:dyDescent="0.25">
      <c r="B52" s="9" t="s">
        <v>19</v>
      </c>
      <c r="C52" s="12">
        <f>SUM(C35:C51)</f>
        <v>7</v>
      </c>
      <c r="D52" s="12">
        <f t="shared" ref="D52:L52" si="8">SUM(D35:D51)</f>
        <v>1</v>
      </c>
      <c r="E52" s="12">
        <f t="shared" si="8"/>
        <v>0</v>
      </c>
      <c r="F52" s="12">
        <f t="shared" si="8"/>
        <v>5</v>
      </c>
      <c r="G52" s="12">
        <f t="shared" si="8"/>
        <v>1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5" t="str">
        <f t="shared" si="7"/>
        <v>-</v>
      </c>
      <c r="N52" s="15" t="str">
        <f t="shared" si="3"/>
        <v>-</v>
      </c>
      <c r="O52" s="15" t="str">
        <f t="shared" si="4"/>
        <v>-</v>
      </c>
      <c r="P52" s="15" t="str">
        <f t="shared" si="5"/>
        <v>-</v>
      </c>
      <c r="Q52" s="15" t="str">
        <f t="shared" si="6"/>
        <v>-</v>
      </c>
    </row>
    <row r="53" spans="2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7" t="s">
        <v>119</v>
      </c>
      <c r="D8" s="28"/>
      <c r="E8" s="28"/>
      <c r="F8" s="28"/>
      <c r="G8" s="28"/>
      <c r="H8" s="28"/>
      <c r="I8" s="28"/>
      <c r="J8" s="28"/>
      <c r="K8" s="27" t="s">
        <v>120</v>
      </c>
      <c r="L8" s="28"/>
      <c r="M8" s="28"/>
      <c r="N8" s="28"/>
      <c r="O8" s="28"/>
      <c r="P8" s="28"/>
      <c r="Q8" s="28"/>
      <c r="R8" s="28"/>
    </row>
    <row r="9" spans="2:18" ht="44.1" customHeight="1" thickBot="1" x14ac:dyDescent="0.25">
      <c r="C9" s="29" t="s">
        <v>20</v>
      </c>
      <c r="D9" s="31" t="s">
        <v>28</v>
      </c>
      <c r="E9" s="33" t="s">
        <v>21</v>
      </c>
      <c r="F9" s="40" t="s">
        <v>22</v>
      </c>
      <c r="G9" s="41"/>
      <c r="H9" s="42"/>
      <c r="I9" s="33" t="s">
        <v>23</v>
      </c>
      <c r="J9" s="33" t="s">
        <v>24</v>
      </c>
      <c r="K9" s="33" t="s">
        <v>20</v>
      </c>
      <c r="L9" s="31" t="s">
        <v>28</v>
      </c>
      <c r="M9" s="33" t="s">
        <v>21</v>
      </c>
      <c r="N9" s="40" t="s">
        <v>22</v>
      </c>
      <c r="O9" s="41"/>
      <c r="P9" s="42"/>
      <c r="Q9" s="33" t="s">
        <v>23</v>
      </c>
      <c r="R9" s="33" t="s">
        <v>24</v>
      </c>
    </row>
    <row r="10" spans="2:18" ht="44.1" customHeight="1" thickBot="1" x14ac:dyDescent="0.25">
      <c r="C10" s="43"/>
      <c r="D10" s="44"/>
      <c r="E10" s="39"/>
      <c r="F10" s="10" t="s">
        <v>25</v>
      </c>
      <c r="G10" s="10" t="s">
        <v>26</v>
      </c>
      <c r="H10" s="10" t="s">
        <v>27</v>
      </c>
      <c r="I10" s="39"/>
      <c r="J10" s="39"/>
      <c r="K10" s="39"/>
      <c r="L10" s="44"/>
      <c r="M10" s="39"/>
      <c r="N10" s="10" t="s">
        <v>25</v>
      </c>
      <c r="O10" s="10" t="s">
        <v>26</v>
      </c>
      <c r="P10" s="10" t="s">
        <v>27</v>
      </c>
      <c r="Q10" s="39"/>
      <c r="R10" s="39"/>
    </row>
    <row r="11" spans="2:18" ht="20.100000000000001" customHeight="1" thickBot="1" x14ac:dyDescent="0.25">
      <c r="B11" s="5" t="s">
        <v>2</v>
      </c>
      <c r="C11" s="11">
        <v>9640</v>
      </c>
      <c r="D11" s="11">
        <v>60</v>
      </c>
      <c r="E11" s="11">
        <v>6</v>
      </c>
      <c r="F11" s="11">
        <v>7254</v>
      </c>
      <c r="G11" s="11">
        <v>62</v>
      </c>
      <c r="H11" s="11">
        <v>1140</v>
      </c>
      <c r="I11" s="11">
        <v>628</v>
      </c>
      <c r="J11" s="11">
        <v>490</v>
      </c>
      <c r="K11" s="11">
        <v>10383</v>
      </c>
      <c r="L11" s="11">
        <v>81</v>
      </c>
      <c r="M11" s="11">
        <v>10</v>
      </c>
      <c r="N11" s="11">
        <v>7478</v>
      </c>
      <c r="O11" s="11">
        <v>128</v>
      </c>
      <c r="P11" s="11">
        <v>1278</v>
      </c>
      <c r="Q11" s="11">
        <v>771</v>
      </c>
      <c r="R11" s="11">
        <v>637</v>
      </c>
    </row>
    <row r="12" spans="2:18" ht="20.100000000000001" customHeight="1" thickBot="1" x14ac:dyDescent="0.25">
      <c r="B12" s="6" t="s">
        <v>3</v>
      </c>
      <c r="C12" s="11">
        <v>1134</v>
      </c>
      <c r="D12" s="11">
        <v>6</v>
      </c>
      <c r="E12" s="11">
        <v>1</v>
      </c>
      <c r="F12" s="11">
        <v>744</v>
      </c>
      <c r="G12" s="11">
        <v>45</v>
      </c>
      <c r="H12" s="11">
        <v>221</v>
      </c>
      <c r="I12" s="11">
        <v>110</v>
      </c>
      <c r="J12" s="11">
        <v>7</v>
      </c>
      <c r="K12" s="11">
        <v>1223</v>
      </c>
      <c r="L12" s="11">
        <v>18</v>
      </c>
      <c r="M12" s="11">
        <v>1</v>
      </c>
      <c r="N12" s="11">
        <v>716</v>
      </c>
      <c r="O12" s="11">
        <v>53</v>
      </c>
      <c r="P12" s="11">
        <v>309</v>
      </c>
      <c r="Q12" s="11">
        <v>118</v>
      </c>
      <c r="R12" s="11">
        <v>8</v>
      </c>
    </row>
    <row r="13" spans="2:18" ht="20.100000000000001" customHeight="1" thickBot="1" x14ac:dyDescent="0.25">
      <c r="B13" s="6" t="s">
        <v>4</v>
      </c>
      <c r="C13" s="11">
        <v>810</v>
      </c>
      <c r="D13" s="11">
        <v>4</v>
      </c>
      <c r="E13" s="11">
        <v>1</v>
      </c>
      <c r="F13" s="11">
        <v>524</v>
      </c>
      <c r="G13" s="11">
        <v>17</v>
      </c>
      <c r="H13" s="11">
        <v>125</v>
      </c>
      <c r="I13" s="11">
        <v>102</v>
      </c>
      <c r="J13" s="11">
        <v>37</v>
      </c>
      <c r="K13" s="11">
        <v>953</v>
      </c>
      <c r="L13" s="11">
        <v>3</v>
      </c>
      <c r="M13" s="11">
        <v>2</v>
      </c>
      <c r="N13" s="11">
        <v>642</v>
      </c>
      <c r="O13" s="11">
        <v>8</v>
      </c>
      <c r="P13" s="11">
        <v>158</v>
      </c>
      <c r="Q13" s="11">
        <v>112</v>
      </c>
      <c r="R13" s="11">
        <v>28</v>
      </c>
    </row>
    <row r="14" spans="2:18" ht="20.100000000000001" customHeight="1" thickBot="1" x14ac:dyDescent="0.25">
      <c r="B14" s="6" t="s">
        <v>5</v>
      </c>
      <c r="C14" s="11">
        <v>1610</v>
      </c>
      <c r="D14" s="11">
        <v>35</v>
      </c>
      <c r="E14" s="11">
        <v>5</v>
      </c>
      <c r="F14" s="11">
        <v>1068</v>
      </c>
      <c r="G14" s="11">
        <v>72</v>
      </c>
      <c r="H14" s="11">
        <v>235</v>
      </c>
      <c r="I14" s="11">
        <v>182</v>
      </c>
      <c r="J14" s="11">
        <v>13</v>
      </c>
      <c r="K14" s="11">
        <v>1966</v>
      </c>
      <c r="L14" s="11">
        <v>48</v>
      </c>
      <c r="M14" s="11">
        <v>18</v>
      </c>
      <c r="N14" s="11">
        <v>1220</v>
      </c>
      <c r="O14" s="11">
        <v>47</v>
      </c>
      <c r="P14" s="11">
        <v>332</v>
      </c>
      <c r="Q14" s="11">
        <v>291</v>
      </c>
      <c r="R14" s="11">
        <v>10</v>
      </c>
    </row>
    <row r="15" spans="2:18" ht="20.100000000000001" customHeight="1" thickBot="1" x14ac:dyDescent="0.25">
      <c r="B15" s="6" t="s">
        <v>6</v>
      </c>
      <c r="C15" s="11">
        <v>2664</v>
      </c>
      <c r="D15" s="11">
        <v>26</v>
      </c>
      <c r="E15" s="11">
        <v>3</v>
      </c>
      <c r="F15" s="11">
        <v>1761</v>
      </c>
      <c r="G15" s="11">
        <v>28</v>
      </c>
      <c r="H15" s="11">
        <v>388</v>
      </c>
      <c r="I15" s="11">
        <v>379</v>
      </c>
      <c r="J15" s="11">
        <v>79</v>
      </c>
      <c r="K15" s="11">
        <v>3130</v>
      </c>
      <c r="L15" s="11">
        <v>14</v>
      </c>
      <c r="M15" s="11">
        <v>2</v>
      </c>
      <c r="N15" s="11">
        <v>1989</v>
      </c>
      <c r="O15" s="11">
        <v>67</v>
      </c>
      <c r="P15" s="11">
        <v>432</v>
      </c>
      <c r="Q15" s="11">
        <v>522</v>
      </c>
      <c r="R15" s="11">
        <v>104</v>
      </c>
    </row>
    <row r="16" spans="2:18" ht="20.100000000000001" customHeight="1" thickBot="1" x14ac:dyDescent="0.25">
      <c r="B16" s="6" t="s">
        <v>7</v>
      </c>
      <c r="C16" s="11">
        <v>579</v>
      </c>
      <c r="D16" s="11">
        <v>4</v>
      </c>
      <c r="E16" s="11">
        <v>0</v>
      </c>
      <c r="F16" s="11">
        <v>293</v>
      </c>
      <c r="G16" s="11">
        <v>24</v>
      </c>
      <c r="H16" s="11">
        <v>71</v>
      </c>
      <c r="I16" s="11">
        <v>28</v>
      </c>
      <c r="J16" s="11">
        <v>159</v>
      </c>
      <c r="K16" s="11">
        <v>639</v>
      </c>
      <c r="L16" s="11">
        <v>4</v>
      </c>
      <c r="M16" s="11">
        <v>0</v>
      </c>
      <c r="N16" s="11">
        <v>353</v>
      </c>
      <c r="O16" s="11">
        <v>12</v>
      </c>
      <c r="P16" s="11">
        <v>96</v>
      </c>
      <c r="Q16" s="11">
        <v>35</v>
      </c>
      <c r="R16" s="11">
        <v>139</v>
      </c>
    </row>
    <row r="17" spans="2:18" ht="20.100000000000001" customHeight="1" thickBot="1" x14ac:dyDescent="0.25">
      <c r="B17" s="6" t="s">
        <v>8</v>
      </c>
      <c r="C17" s="11">
        <v>1410</v>
      </c>
      <c r="D17" s="11">
        <v>0</v>
      </c>
      <c r="E17" s="11">
        <v>4</v>
      </c>
      <c r="F17" s="11">
        <v>1142</v>
      </c>
      <c r="G17" s="11">
        <v>36</v>
      </c>
      <c r="H17" s="11">
        <v>194</v>
      </c>
      <c r="I17" s="11">
        <v>25</v>
      </c>
      <c r="J17" s="11">
        <v>9</v>
      </c>
      <c r="K17" s="11">
        <v>1476</v>
      </c>
      <c r="L17" s="11">
        <v>4</v>
      </c>
      <c r="M17" s="11">
        <v>26</v>
      </c>
      <c r="N17" s="11">
        <v>1206</v>
      </c>
      <c r="O17" s="11">
        <v>16</v>
      </c>
      <c r="P17" s="11">
        <v>184</v>
      </c>
      <c r="Q17" s="11">
        <v>29</v>
      </c>
      <c r="R17" s="11">
        <v>11</v>
      </c>
    </row>
    <row r="18" spans="2:18" ht="20.100000000000001" customHeight="1" thickBot="1" x14ac:dyDescent="0.25">
      <c r="B18" s="6" t="s">
        <v>9</v>
      </c>
      <c r="C18" s="11">
        <v>1508</v>
      </c>
      <c r="D18" s="11">
        <v>1</v>
      </c>
      <c r="E18" s="11">
        <v>0</v>
      </c>
      <c r="F18" s="11">
        <v>1234</v>
      </c>
      <c r="G18" s="11">
        <v>13</v>
      </c>
      <c r="H18" s="11">
        <v>143</v>
      </c>
      <c r="I18" s="11">
        <v>92</v>
      </c>
      <c r="J18" s="11">
        <v>25</v>
      </c>
      <c r="K18" s="11">
        <v>1712</v>
      </c>
      <c r="L18" s="11">
        <v>10</v>
      </c>
      <c r="M18" s="11">
        <v>2</v>
      </c>
      <c r="N18" s="11">
        <v>1403</v>
      </c>
      <c r="O18" s="11">
        <v>41</v>
      </c>
      <c r="P18" s="11">
        <v>125</v>
      </c>
      <c r="Q18" s="11">
        <v>117</v>
      </c>
      <c r="R18" s="11">
        <v>14</v>
      </c>
    </row>
    <row r="19" spans="2:18" ht="20.100000000000001" customHeight="1" thickBot="1" x14ac:dyDescent="0.25">
      <c r="B19" s="6" t="s">
        <v>10</v>
      </c>
      <c r="C19" s="11">
        <v>5836</v>
      </c>
      <c r="D19" s="11">
        <v>158</v>
      </c>
      <c r="E19" s="11">
        <v>2</v>
      </c>
      <c r="F19" s="11">
        <v>4230</v>
      </c>
      <c r="G19" s="11">
        <v>71</v>
      </c>
      <c r="H19" s="11">
        <v>831</v>
      </c>
      <c r="I19" s="11">
        <v>469</v>
      </c>
      <c r="J19" s="11">
        <v>75</v>
      </c>
      <c r="K19" s="11">
        <v>6431</v>
      </c>
      <c r="L19" s="11">
        <v>61</v>
      </c>
      <c r="M19" s="11">
        <v>12</v>
      </c>
      <c r="N19" s="11">
        <v>4566</v>
      </c>
      <c r="O19" s="11">
        <v>50</v>
      </c>
      <c r="P19" s="11">
        <v>1191</v>
      </c>
      <c r="Q19" s="11">
        <v>500</v>
      </c>
      <c r="R19" s="11">
        <v>51</v>
      </c>
    </row>
    <row r="20" spans="2:18" ht="20.100000000000001" customHeight="1" thickBot="1" x14ac:dyDescent="0.25">
      <c r="B20" s="6" t="s">
        <v>11</v>
      </c>
      <c r="C20" s="11">
        <v>6511</v>
      </c>
      <c r="D20" s="11">
        <v>90</v>
      </c>
      <c r="E20" s="11">
        <v>6</v>
      </c>
      <c r="F20" s="11">
        <v>4221</v>
      </c>
      <c r="G20" s="11">
        <v>105</v>
      </c>
      <c r="H20" s="11">
        <v>975</v>
      </c>
      <c r="I20" s="11">
        <v>549</v>
      </c>
      <c r="J20" s="11">
        <v>565</v>
      </c>
      <c r="K20" s="11">
        <v>6886</v>
      </c>
      <c r="L20" s="11">
        <v>42</v>
      </c>
      <c r="M20" s="11">
        <v>0</v>
      </c>
      <c r="N20" s="11">
        <v>4512</v>
      </c>
      <c r="O20" s="11">
        <v>88</v>
      </c>
      <c r="P20" s="11">
        <v>1037</v>
      </c>
      <c r="Q20" s="11">
        <v>767</v>
      </c>
      <c r="R20" s="11">
        <v>440</v>
      </c>
    </row>
    <row r="21" spans="2:18" ht="20.100000000000001" customHeight="1" thickBot="1" x14ac:dyDescent="0.25">
      <c r="B21" s="6" t="s">
        <v>12</v>
      </c>
      <c r="C21" s="11">
        <v>746</v>
      </c>
      <c r="D21" s="11">
        <v>8</v>
      </c>
      <c r="E21" s="11">
        <v>0</v>
      </c>
      <c r="F21" s="11">
        <v>498</v>
      </c>
      <c r="G21" s="11">
        <v>15</v>
      </c>
      <c r="H21" s="11">
        <v>103</v>
      </c>
      <c r="I21" s="11">
        <v>53</v>
      </c>
      <c r="J21" s="11">
        <v>69</v>
      </c>
      <c r="K21" s="11">
        <v>1038</v>
      </c>
      <c r="L21" s="11">
        <v>13</v>
      </c>
      <c r="M21" s="11">
        <v>3</v>
      </c>
      <c r="N21" s="11">
        <v>746</v>
      </c>
      <c r="O21" s="11">
        <v>12</v>
      </c>
      <c r="P21" s="11">
        <v>205</v>
      </c>
      <c r="Q21" s="11">
        <v>55</v>
      </c>
      <c r="R21" s="11">
        <v>4</v>
      </c>
    </row>
    <row r="22" spans="2:18" ht="20.100000000000001" customHeight="1" thickBot="1" x14ac:dyDescent="0.25">
      <c r="B22" s="6" t="s">
        <v>13</v>
      </c>
      <c r="C22" s="11">
        <v>1633</v>
      </c>
      <c r="D22" s="11">
        <v>19</v>
      </c>
      <c r="E22" s="11">
        <v>3</v>
      </c>
      <c r="F22" s="11">
        <v>1322</v>
      </c>
      <c r="G22" s="11">
        <v>14</v>
      </c>
      <c r="H22" s="11">
        <v>184</v>
      </c>
      <c r="I22" s="11">
        <v>61</v>
      </c>
      <c r="J22" s="11">
        <v>30</v>
      </c>
      <c r="K22" s="11">
        <v>2173</v>
      </c>
      <c r="L22" s="11">
        <v>39</v>
      </c>
      <c r="M22" s="11">
        <v>5</v>
      </c>
      <c r="N22" s="11">
        <v>1532</v>
      </c>
      <c r="O22" s="11">
        <v>33</v>
      </c>
      <c r="P22" s="11">
        <v>328</v>
      </c>
      <c r="Q22" s="11">
        <v>200</v>
      </c>
      <c r="R22" s="11">
        <v>36</v>
      </c>
    </row>
    <row r="23" spans="2:18" ht="20.100000000000001" customHeight="1" thickBot="1" x14ac:dyDescent="0.25">
      <c r="B23" s="6" t="s">
        <v>14</v>
      </c>
      <c r="C23" s="11">
        <v>6456</v>
      </c>
      <c r="D23" s="11">
        <v>64</v>
      </c>
      <c r="E23" s="11">
        <v>9</v>
      </c>
      <c r="F23" s="11">
        <v>4582</v>
      </c>
      <c r="G23" s="11">
        <v>75</v>
      </c>
      <c r="H23" s="11">
        <v>1215</v>
      </c>
      <c r="I23" s="11">
        <v>387</v>
      </c>
      <c r="J23" s="11">
        <v>124</v>
      </c>
      <c r="K23" s="11">
        <v>7982</v>
      </c>
      <c r="L23" s="11">
        <v>72</v>
      </c>
      <c r="M23" s="11">
        <v>7</v>
      </c>
      <c r="N23" s="11">
        <v>5200</v>
      </c>
      <c r="O23" s="11">
        <v>155</v>
      </c>
      <c r="P23" s="11">
        <v>1897</v>
      </c>
      <c r="Q23" s="11">
        <v>345</v>
      </c>
      <c r="R23" s="11">
        <v>306</v>
      </c>
    </row>
    <row r="24" spans="2:18" ht="20.100000000000001" customHeight="1" thickBot="1" x14ac:dyDescent="0.25">
      <c r="B24" s="6" t="s">
        <v>15</v>
      </c>
      <c r="C24" s="11">
        <v>2025</v>
      </c>
      <c r="D24" s="11">
        <v>0</v>
      </c>
      <c r="E24" s="11">
        <v>0</v>
      </c>
      <c r="F24" s="11">
        <v>1569</v>
      </c>
      <c r="G24" s="11">
        <v>62</v>
      </c>
      <c r="H24" s="11">
        <v>253</v>
      </c>
      <c r="I24" s="11">
        <v>113</v>
      </c>
      <c r="J24" s="11">
        <v>28</v>
      </c>
      <c r="K24" s="11">
        <v>2359</v>
      </c>
      <c r="L24" s="11">
        <v>2</v>
      </c>
      <c r="M24" s="11">
        <v>0</v>
      </c>
      <c r="N24" s="11">
        <v>1836</v>
      </c>
      <c r="O24" s="11">
        <v>44</v>
      </c>
      <c r="P24" s="11">
        <v>342</v>
      </c>
      <c r="Q24" s="11">
        <v>134</v>
      </c>
      <c r="R24" s="11">
        <v>1</v>
      </c>
    </row>
    <row r="25" spans="2:18" ht="20.100000000000001" customHeight="1" thickBot="1" x14ac:dyDescent="0.25">
      <c r="B25" s="6" t="s">
        <v>16</v>
      </c>
      <c r="C25" s="11">
        <v>740</v>
      </c>
      <c r="D25" s="11">
        <v>0</v>
      </c>
      <c r="E25" s="11">
        <v>0</v>
      </c>
      <c r="F25" s="11">
        <v>463</v>
      </c>
      <c r="G25" s="11">
        <v>15</v>
      </c>
      <c r="H25" s="11">
        <v>53</v>
      </c>
      <c r="I25" s="11">
        <v>45</v>
      </c>
      <c r="J25" s="11">
        <v>164</v>
      </c>
      <c r="K25" s="11">
        <v>861</v>
      </c>
      <c r="L25" s="11">
        <v>2</v>
      </c>
      <c r="M25" s="11">
        <v>2</v>
      </c>
      <c r="N25" s="11">
        <v>680</v>
      </c>
      <c r="O25" s="11">
        <v>24</v>
      </c>
      <c r="P25" s="11">
        <v>130</v>
      </c>
      <c r="Q25" s="11">
        <v>7</v>
      </c>
      <c r="R25" s="11">
        <v>16</v>
      </c>
    </row>
    <row r="26" spans="2:18" ht="20.100000000000001" customHeight="1" thickBot="1" x14ac:dyDescent="0.25">
      <c r="B26" s="7" t="s">
        <v>17</v>
      </c>
      <c r="C26" s="11">
        <v>1562</v>
      </c>
      <c r="D26" s="11">
        <v>145</v>
      </c>
      <c r="E26" s="11">
        <v>1</v>
      </c>
      <c r="F26" s="11">
        <v>911</v>
      </c>
      <c r="G26" s="11">
        <v>11</v>
      </c>
      <c r="H26" s="11">
        <v>421</v>
      </c>
      <c r="I26" s="11">
        <v>46</v>
      </c>
      <c r="J26" s="11">
        <v>27</v>
      </c>
      <c r="K26" s="11">
        <v>1672</v>
      </c>
      <c r="L26" s="11">
        <v>21</v>
      </c>
      <c r="M26" s="11">
        <v>2</v>
      </c>
      <c r="N26" s="11">
        <v>1051</v>
      </c>
      <c r="O26" s="11">
        <v>10</v>
      </c>
      <c r="P26" s="11">
        <v>476</v>
      </c>
      <c r="Q26" s="11">
        <v>83</v>
      </c>
      <c r="R26" s="11">
        <v>29</v>
      </c>
    </row>
    <row r="27" spans="2:18" ht="20.100000000000001" customHeight="1" thickBot="1" x14ac:dyDescent="0.25">
      <c r="B27" s="8" t="s">
        <v>18</v>
      </c>
      <c r="C27" s="11">
        <v>214</v>
      </c>
      <c r="D27" s="11">
        <v>0</v>
      </c>
      <c r="E27" s="11">
        <v>0</v>
      </c>
      <c r="F27" s="11">
        <v>209</v>
      </c>
      <c r="G27" s="11">
        <v>0</v>
      </c>
      <c r="H27" s="11">
        <v>4</v>
      </c>
      <c r="I27" s="11">
        <v>1</v>
      </c>
      <c r="J27" s="11">
        <v>0</v>
      </c>
      <c r="K27" s="11">
        <v>248</v>
      </c>
      <c r="L27" s="11">
        <v>0</v>
      </c>
      <c r="M27" s="11">
        <v>0</v>
      </c>
      <c r="N27" s="11">
        <v>238</v>
      </c>
      <c r="O27" s="11">
        <v>0</v>
      </c>
      <c r="P27" s="11">
        <v>10</v>
      </c>
      <c r="Q27" s="11">
        <v>0</v>
      </c>
      <c r="R27" s="11">
        <v>0</v>
      </c>
    </row>
    <row r="28" spans="2:18" ht="20.100000000000001" customHeight="1" thickBot="1" x14ac:dyDescent="0.25">
      <c r="B28" s="9" t="s">
        <v>19</v>
      </c>
      <c r="C28" s="12">
        <f>SUM(C11:C27)</f>
        <v>45078</v>
      </c>
      <c r="D28" s="12">
        <f t="shared" ref="D28:R28" si="0">SUM(D11:D27)</f>
        <v>620</v>
      </c>
      <c r="E28" s="12">
        <f t="shared" si="0"/>
        <v>41</v>
      </c>
      <c r="F28" s="12">
        <f t="shared" si="0"/>
        <v>32025</v>
      </c>
      <c r="G28" s="12">
        <f t="shared" si="0"/>
        <v>665</v>
      </c>
      <c r="H28" s="12">
        <f t="shared" si="0"/>
        <v>6556</v>
      </c>
      <c r="I28" s="12">
        <f t="shared" si="0"/>
        <v>3270</v>
      </c>
      <c r="J28" s="12">
        <f t="shared" si="0"/>
        <v>1901</v>
      </c>
      <c r="K28" s="12">
        <f t="shared" si="0"/>
        <v>51132</v>
      </c>
      <c r="L28" s="12">
        <f t="shared" si="0"/>
        <v>434</v>
      </c>
      <c r="M28" s="12">
        <f t="shared" si="0"/>
        <v>92</v>
      </c>
      <c r="N28" s="12">
        <f t="shared" si="0"/>
        <v>35368</v>
      </c>
      <c r="O28" s="12">
        <f t="shared" si="0"/>
        <v>788</v>
      </c>
      <c r="P28" s="12">
        <f t="shared" si="0"/>
        <v>8530</v>
      </c>
      <c r="Q28" s="12">
        <f t="shared" si="0"/>
        <v>4086</v>
      </c>
      <c r="R28" s="12">
        <f t="shared" si="0"/>
        <v>1834</v>
      </c>
    </row>
    <row r="29" spans="2:18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2" spans="2:18" ht="15" thickBot="1" x14ac:dyDescent="0.25">
      <c r="B32" s="13"/>
      <c r="C32" s="27" t="s">
        <v>109</v>
      </c>
      <c r="D32" s="28"/>
      <c r="E32" s="28"/>
      <c r="F32" s="28"/>
      <c r="G32" s="28"/>
      <c r="H32" s="28"/>
      <c r="I32" s="28"/>
      <c r="J32" s="28"/>
    </row>
    <row r="33" spans="2:10" ht="15" thickBot="1" x14ac:dyDescent="0.25">
      <c r="B33" s="13"/>
      <c r="C33" s="38" t="s">
        <v>121</v>
      </c>
      <c r="D33" s="38"/>
      <c r="E33" s="38"/>
      <c r="F33" s="38"/>
      <c r="G33" s="38"/>
      <c r="H33" s="38"/>
      <c r="I33" s="38"/>
      <c r="J33" s="38"/>
    </row>
    <row r="34" spans="2:10" ht="44.25" customHeight="1" thickBot="1" x14ac:dyDescent="0.25">
      <c r="B34" s="13"/>
      <c r="C34" s="29" t="s">
        <v>20</v>
      </c>
      <c r="D34" s="31" t="s">
        <v>28</v>
      </c>
      <c r="E34" s="33" t="s">
        <v>21</v>
      </c>
      <c r="F34" s="35" t="s">
        <v>22</v>
      </c>
      <c r="G34" s="36"/>
      <c r="H34" s="37"/>
      <c r="I34" s="33" t="s">
        <v>23</v>
      </c>
      <c r="J34" s="33" t="s">
        <v>24</v>
      </c>
    </row>
    <row r="35" spans="2:10" ht="44.25" customHeight="1" thickBot="1" x14ac:dyDescent="0.25">
      <c r="B35" s="13"/>
      <c r="C35" s="30"/>
      <c r="D35" s="32"/>
      <c r="E35" s="34"/>
      <c r="F35" s="10" t="s">
        <v>25</v>
      </c>
      <c r="G35" s="10" t="s">
        <v>26</v>
      </c>
      <c r="H35" s="10" t="s">
        <v>27</v>
      </c>
      <c r="I35" s="34"/>
      <c r="J35" s="34"/>
    </row>
    <row r="36" spans="2:10" ht="20.100000000000001" customHeight="1" thickBot="1" x14ac:dyDescent="0.25">
      <c r="B36" s="5" t="s">
        <v>2</v>
      </c>
      <c r="C36" s="14">
        <f t="shared" ref="C36:J36" si="1">IF(C11&gt;0,(K11-C11)/C11,"-")</f>
        <v>7.7074688796680502E-2</v>
      </c>
      <c r="D36" s="14">
        <f t="shared" si="1"/>
        <v>0.35</v>
      </c>
      <c r="E36" s="14">
        <f t="shared" si="1"/>
        <v>0.66666666666666663</v>
      </c>
      <c r="F36" s="14">
        <f t="shared" si="1"/>
        <v>3.0879514750482492E-2</v>
      </c>
      <c r="G36" s="14">
        <f t="shared" si="1"/>
        <v>1.064516129032258</v>
      </c>
      <c r="H36" s="14">
        <f t="shared" si="1"/>
        <v>0.12105263157894737</v>
      </c>
      <c r="I36" s="14">
        <f t="shared" si="1"/>
        <v>0.22770700636942676</v>
      </c>
      <c r="J36" s="14">
        <f t="shared" si="1"/>
        <v>0.3</v>
      </c>
    </row>
    <row r="37" spans="2:10" ht="20.100000000000001" customHeight="1" thickBot="1" x14ac:dyDescent="0.25">
      <c r="B37" s="6" t="s">
        <v>3</v>
      </c>
      <c r="C37" s="14">
        <f t="shared" ref="C37:J37" si="2">IF(C12&gt;0,(K12-C12)/C12,"-")</f>
        <v>7.8483245149911812E-2</v>
      </c>
      <c r="D37" s="14">
        <f t="shared" si="2"/>
        <v>2</v>
      </c>
      <c r="E37" s="14">
        <f t="shared" si="2"/>
        <v>0</v>
      </c>
      <c r="F37" s="14">
        <f t="shared" si="2"/>
        <v>-3.7634408602150539E-2</v>
      </c>
      <c r="G37" s="14">
        <f t="shared" si="2"/>
        <v>0.17777777777777778</v>
      </c>
      <c r="H37" s="14">
        <f t="shared" si="2"/>
        <v>0.39819004524886875</v>
      </c>
      <c r="I37" s="14">
        <f t="shared" si="2"/>
        <v>7.2727272727272724E-2</v>
      </c>
      <c r="J37" s="14">
        <f t="shared" si="2"/>
        <v>0.14285714285714285</v>
      </c>
    </row>
    <row r="38" spans="2:10" ht="20.100000000000001" customHeight="1" thickBot="1" x14ac:dyDescent="0.25">
      <c r="B38" s="6" t="s">
        <v>4</v>
      </c>
      <c r="C38" s="14">
        <f t="shared" ref="C38:J38" si="3">IF(C13&gt;0,(K13-C13)/C13,"-")</f>
        <v>0.17654320987654321</v>
      </c>
      <c r="D38" s="14">
        <f t="shared" si="3"/>
        <v>-0.25</v>
      </c>
      <c r="E38" s="14">
        <f t="shared" si="3"/>
        <v>1</v>
      </c>
      <c r="F38" s="14">
        <f t="shared" si="3"/>
        <v>0.22519083969465647</v>
      </c>
      <c r="G38" s="14">
        <f t="shared" si="3"/>
        <v>-0.52941176470588236</v>
      </c>
      <c r="H38" s="14">
        <f t="shared" si="3"/>
        <v>0.26400000000000001</v>
      </c>
      <c r="I38" s="14">
        <f t="shared" si="3"/>
        <v>9.8039215686274508E-2</v>
      </c>
      <c r="J38" s="14">
        <f t="shared" si="3"/>
        <v>-0.24324324324324326</v>
      </c>
    </row>
    <row r="39" spans="2:10" ht="20.100000000000001" customHeight="1" thickBot="1" x14ac:dyDescent="0.25">
      <c r="B39" s="6" t="s">
        <v>5</v>
      </c>
      <c r="C39" s="14">
        <f t="shared" ref="C39:J39" si="4">IF(C14&gt;0,(K14-C14)/C14,"-")</f>
        <v>0.22111801242236026</v>
      </c>
      <c r="D39" s="14">
        <f t="shared" si="4"/>
        <v>0.37142857142857144</v>
      </c>
      <c r="E39" s="14">
        <f t="shared" si="4"/>
        <v>2.6</v>
      </c>
      <c r="F39" s="14">
        <f t="shared" si="4"/>
        <v>0.14232209737827714</v>
      </c>
      <c r="G39" s="14">
        <f t="shared" si="4"/>
        <v>-0.34722222222222221</v>
      </c>
      <c r="H39" s="14">
        <f t="shared" si="4"/>
        <v>0.4127659574468085</v>
      </c>
      <c r="I39" s="14">
        <f t="shared" si="4"/>
        <v>0.59890109890109888</v>
      </c>
      <c r="J39" s="14">
        <f t="shared" si="4"/>
        <v>-0.23076923076923078</v>
      </c>
    </row>
    <row r="40" spans="2:10" ht="20.100000000000001" customHeight="1" thickBot="1" x14ac:dyDescent="0.25">
      <c r="B40" s="6" t="s">
        <v>6</v>
      </c>
      <c r="C40" s="14">
        <f t="shared" ref="C40:J40" si="5">IF(C15&gt;0,(K15-C15)/C15,"-")</f>
        <v>0.17492492492492492</v>
      </c>
      <c r="D40" s="14">
        <f t="shared" si="5"/>
        <v>-0.46153846153846156</v>
      </c>
      <c r="E40" s="14">
        <f t="shared" si="5"/>
        <v>-0.33333333333333331</v>
      </c>
      <c r="F40" s="14">
        <f t="shared" si="5"/>
        <v>0.12947189097103917</v>
      </c>
      <c r="G40" s="14">
        <f t="shared" si="5"/>
        <v>1.3928571428571428</v>
      </c>
      <c r="H40" s="14">
        <f t="shared" si="5"/>
        <v>0.1134020618556701</v>
      </c>
      <c r="I40" s="14">
        <f t="shared" si="5"/>
        <v>0.37730870712401055</v>
      </c>
      <c r="J40" s="14">
        <f t="shared" si="5"/>
        <v>0.31645569620253167</v>
      </c>
    </row>
    <row r="41" spans="2:10" ht="20.100000000000001" customHeight="1" thickBot="1" x14ac:dyDescent="0.25">
      <c r="B41" s="6" t="s">
        <v>7</v>
      </c>
      <c r="C41" s="14">
        <f t="shared" ref="C41:J41" si="6">IF(C16&gt;0,(K16-C16)/C16,"-")</f>
        <v>0.10362694300518134</v>
      </c>
      <c r="D41" s="14">
        <f t="shared" si="6"/>
        <v>0</v>
      </c>
      <c r="E41" s="14" t="str">
        <f t="shared" si="6"/>
        <v>-</v>
      </c>
      <c r="F41" s="14">
        <f t="shared" si="6"/>
        <v>0.20477815699658702</v>
      </c>
      <c r="G41" s="14">
        <f t="shared" si="6"/>
        <v>-0.5</v>
      </c>
      <c r="H41" s="14">
        <f t="shared" si="6"/>
        <v>0.352112676056338</v>
      </c>
      <c r="I41" s="14">
        <f t="shared" si="6"/>
        <v>0.25</v>
      </c>
      <c r="J41" s="14">
        <f t="shared" si="6"/>
        <v>-0.12578616352201258</v>
      </c>
    </row>
    <row r="42" spans="2:10" ht="20.100000000000001" customHeight="1" thickBot="1" x14ac:dyDescent="0.25">
      <c r="B42" s="6" t="s">
        <v>8</v>
      </c>
      <c r="C42" s="14">
        <f t="shared" ref="C42:J42" si="7">IF(C17&gt;0,(K17-C17)/C17,"-")</f>
        <v>4.6808510638297871E-2</v>
      </c>
      <c r="D42" s="14" t="str">
        <f t="shared" si="7"/>
        <v>-</v>
      </c>
      <c r="E42" s="14">
        <f t="shared" si="7"/>
        <v>5.5</v>
      </c>
      <c r="F42" s="14">
        <f t="shared" si="7"/>
        <v>5.6042031523642732E-2</v>
      </c>
      <c r="G42" s="14">
        <f t="shared" si="7"/>
        <v>-0.55555555555555558</v>
      </c>
      <c r="H42" s="14">
        <f t="shared" si="7"/>
        <v>-5.1546391752577317E-2</v>
      </c>
      <c r="I42" s="14">
        <f t="shared" si="7"/>
        <v>0.16</v>
      </c>
      <c r="J42" s="14">
        <f t="shared" si="7"/>
        <v>0.22222222222222221</v>
      </c>
    </row>
    <row r="43" spans="2:10" ht="20.100000000000001" customHeight="1" thickBot="1" x14ac:dyDescent="0.25">
      <c r="B43" s="6" t="s">
        <v>9</v>
      </c>
      <c r="C43" s="14">
        <f t="shared" ref="C43:J43" si="8">IF(C18&gt;0,(K18-C18)/C18,"-")</f>
        <v>0.13527851458885942</v>
      </c>
      <c r="D43" s="14">
        <f t="shared" si="8"/>
        <v>9</v>
      </c>
      <c r="E43" s="14" t="str">
        <f t="shared" si="8"/>
        <v>-</v>
      </c>
      <c r="F43" s="14">
        <f t="shared" si="8"/>
        <v>0.13695299837925445</v>
      </c>
      <c r="G43" s="14">
        <f t="shared" si="8"/>
        <v>2.1538461538461537</v>
      </c>
      <c r="H43" s="14">
        <f t="shared" si="8"/>
        <v>-0.12587412587412589</v>
      </c>
      <c r="I43" s="14">
        <f t="shared" si="8"/>
        <v>0.27173913043478259</v>
      </c>
      <c r="J43" s="14">
        <f t="shared" si="8"/>
        <v>-0.44</v>
      </c>
    </row>
    <row r="44" spans="2:10" ht="20.100000000000001" customHeight="1" thickBot="1" x14ac:dyDescent="0.25">
      <c r="B44" s="6" t="s">
        <v>10</v>
      </c>
      <c r="C44" s="14">
        <f t="shared" ref="C44:J44" si="9">IF(C19&gt;0,(K19-C19)/C19,"-")</f>
        <v>0.10195339273474983</v>
      </c>
      <c r="D44" s="14">
        <f t="shared" si="9"/>
        <v>-0.61392405063291144</v>
      </c>
      <c r="E44" s="14">
        <f t="shared" si="9"/>
        <v>5</v>
      </c>
      <c r="F44" s="14">
        <f t="shared" si="9"/>
        <v>7.9432624113475181E-2</v>
      </c>
      <c r="G44" s="14">
        <f t="shared" si="9"/>
        <v>-0.29577464788732394</v>
      </c>
      <c r="H44" s="14">
        <f t="shared" si="9"/>
        <v>0.43321299638989169</v>
      </c>
      <c r="I44" s="14">
        <f t="shared" si="9"/>
        <v>6.6098081023454158E-2</v>
      </c>
      <c r="J44" s="14">
        <f t="shared" si="9"/>
        <v>-0.32</v>
      </c>
    </row>
    <row r="45" spans="2:10" ht="20.100000000000001" customHeight="1" thickBot="1" x14ac:dyDescent="0.25">
      <c r="B45" s="6" t="s">
        <v>11</v>
      </c>
      <c r="C45" s="14">
        <f t="shared" ref="C45:J45" si="10">IF(C20&gt;0,(K20-C20)/C20,"-")</f>
        <v>5.7594839502380583E-2</v>
      </c>
      <c r="D45" s="14">
        <f t="shared" si="10"/>
        <v>-0.53333333333333333</v>
      </c>
      <c r="E45" s="14">
        <f t="shared" si="10"/>
        <v>-1</v>
      </c>
      <c r="F45" s="14">
        <f t="shared" si="10"/>
        <v>6.8941009239516696E-2</v>
      </c>
      <c r="G45" s="14">
        <f t="shared" si="10"/>
        <v>-0.16190476190476191</v>
      </c>
      <c r="H45" s="14">
        <f t="shared" si="10"/>
        <v>6.3589743589743591E-2</v>
      </c>
      <c r="I45" s="14">
        <f t="shared" si="10"/>
        <v>0.39708561020036431</v>
      </c>
      <c r="J45" s="14">
        <f t="shared" si="10"/>
        <v>-0.22123893805309736</v>
      </c>
    </row>
    <row r="46" spans="2:10" ht="20.100000000000001" customHeight="1" thickBot="1" x14ac:dyDescent="0.25">
      <c r="B46" s="6" t="s">
        <v>12</v>
      </c>
      <c r="C46" s="14">
        <f t="shared" ref="C46:J46" si="11">IF(C21&gt;0,(K21-C21)/C21,"-")</f>
        <v>0.39142091152815012</v>
      </c>
      <c r="D46" s="14">
        <f t="shared" si="11"/>
        <v>0.625</v>
      </c>
      <c r="E46" s="14" t="str">
        <f t="shared" si="11"/>
        <v>-</v>
      </c>
      <c r="F46" s="14">
        <f t="shared" si="11"/>
        <v>0.49799196787148592</v>
      </c>
      <c r="G46" s="14">
        <f t="shared" si="11"/>
        <v>-0.2</v>
      </c>
      <c r="H46" s="14">
        <f t="shared" si="11"/>
        <v>0.99029126213592233</v>
      </c>
      <c r="I46" s="14">
        <f t="shared" si="11"/>
        <v>3.7735849056603772E-2</v>
      </c>
      <c r="J46" s="14">
        <f t="shared" si="11"/>
        <v>-0.94202898550724634</v>
      </c>
    </row>
    <row r="47" spans="2:10" ht="20.100000000000001" customHeight="1" thickBot="1" x14ac:dyDescent="0.25">
      <c r="B47" s="6" t="s">
        <v>13</v>
      </c>
      <c r="C47" s="14">
        <f t="shared" ref="C47:J47" si="12">IF(C22&gt;0,(K22-C22)/C22,"-")</f>
        <v>0.33067973055725658</v>
      </c>
      <c r="D47" s="14">
        <f t="shared" si="12"/>
        <v>1.0526315789473684</v>
      </c>
      <c r="E47" s="14">
        <f t="shared" si="12"/>
        <v>0.66666666666666663</v>
      </c>
      <c r="F47" s="14">
        <f t="shared" si="12"/>
        <v>0.15885022692889561</v>
      </c>
      <c r="G47" s="14">
        <f t="shared" si="12"/>
        <v>1.3571428571428572</v>
      </c>
      <c r="H47" s="14">
        <f t="shared" si="12"/>
        <v>0.78260869565217395</v>
      </c>
      <c r="I47" s="14">
        <f t="shared" si="12"/>
        <v>2.278688524590164</v>
      </c>
      <c r="J47" s="14">
        <f t="shared" si="12"/>
        <v>0.2</v>
      </c>
    </row>
    <row r="48" spans="2:10" ht="20.100000000000001" customHeight="1" thickBot="1" x14ac:dyDescent="0.25">
      <c r="B48" s="6" t="s">
        <v>14</v>
      </c>
      <c r="C48" s="14">
        <f t="shared" ref="C48:J48" si="13">IF(C23&gt;0,(K23-C23)/C23,"-")</f>
        <v>0.23636926889714993</v>
      </c>
      <c r="D48" s="14">
        <f t="shared" si="13"/>
        <v>0.125</v>
      </c>
      <c r="E48" s="14">
        <f t="shared" si="13"/>
        <v>-0.22222222222222221</v>
      </c>
      <c r="F48" s="14">
        <f t="shared" si="13"/>
        <v>0.13487560017459624</v>
      </c>
      <c r="G48" s="14">
        <f t="shared" si="13"/>
        <v>1.0666666666666667</v>
      </c>
      <c r="H48" s="14">
        <f t="shared" si="13"/>
        <v>0.56131687242798356</v>
      </c>
      <c r="I48" s="14">
        <f t="shared" si="13"/>
        <v>-0.10852713178294573</v>
      </c>
      <c r="J48" s="14">
        <f t="shared" si="13"/>
        <v>1.467741935483871</v>
      </c>
    </row>
    <row r="49" spans="2:10" ht="20.100000000000001" customHeight="1" thickBot="1" x14ac:dyDescent="0.25">
      <c r="B49" s="6" t="s">
        <v>15</v>
      </c>
      <c r="C49" s="14">
        <f t="shared" ref="C49:J49" si="14">IF(C24&gt;0,(K24-C24)/C24,"-")</f>
        <v>0.16493827160493826</v>
      </c>
      <c r="D49" s="14" t="str">
        <f t="shared" si="14"/>
        <v>-</v>
      </c>
      <c r="E49" s="14" t="str">
        <f t="shared" si="14"/>
        <v>-</v>
      </c>
      <c r="F49" s="14">
        <f t="shared" si="14"/>
        <v>0.17017208413001911</v>
      </c>
      <c r="G49" s="14">
        <f t="shared" si="14"/>
        <v>-0.29032258064516131</v>
      </c>
      <c r="H49" s="14">
        <f t="shared" si="14"/>
        <v>0.35177865612648224</v>
      </c>
      <c r="I49" s="14">
        <f t="shared" si="14"/>
        <v>0.18584070796460178</v>
      </c>
      <c r="J49" s="14">
        <f t="shared" si="14"/>
        <v>-0.9642857142857143</v>
      </c>
    </row>
    <row r="50" spans="2:10" ht="20.100000000000001" customHeight="1" thickBot="1" x14ac:dyDescent="0.25">
      <c r="B50" s="6" t="s">
        <v>16</v>
      </c>
      <c r="C50" s="14">
        <f t="shared" ref="C50:J50" si="15">IF(C25&gt;0,(K25-C25)/C25,"-")</f>
        <v>0.16351351351351351</v>
      </c>
      <c r="D50" s="14" t="str">
        <f t="shared" si="15"/>
        <v>-</v>
      </c>
      <c r="E50" s="14" t="str">
        <f t="shared" si="15"/>
        <v>-</v>
      </c>
      <c r="F50" s="14">
        <f t="shared" si="15"/>
        <v>0.46868250539956802</v>
      </c>
      <c r="G50" s="14">
        <f t="shared" si="15"/>
        <v>0.6</v>
      </c>
      <c r="H50" s="14">
        <f t="shared" si="15"/>
        <v>1.4528301886792452</v>
      </c>
      <c r="I50" s="14">
        <f t="shared" si="15"/>
        <v>-0.84444444444444444</v>
      </c>
      <c r="J50" s="14">
        <f t="shared" si="15"/>
        <v>-0.90243902439024393</v>
      </c>
    </row>
    <row r="51" spans="2:10" ht="20.100000000000001" customHeight="1" thickBot="1" x14ac:dyDescent="0.25">
      <c r="B51" s="7" t="s">
        <v>17</v>
      </c>
      <c r="C51" s="14">
        <f t="shared" ref="C51:J51" si="16">IF(C26&gt;0,(K26-C26)/C26,"-")</f>
        <v>7.0422535211267609E-2</v>
      </c>
      <c r="D51" s="14">
        <f t="shared" si="16"/>
        <v>-0.85517241379310349</v>
      </c>
      <c r="E51" s="14">
        <f t="shared" si="16"/>
        <v>1</v>
      </c>
      <c r="F51" s="14">
        <f t="shared" si="16"/>
        <v>0.15367727771679474</v>
      </c>
      <c r="G51" s="14">
        <f t="shared" si="16"/>
        <v>-9.0909090909090912E-2</v>
      </c>
      <c r="H51" s="14">
        <f t="shared" si="16"/>
        <v>0.13064133016627077</v>
      </c>
      <c r="I51" s="14">
        <f t="shared" si="16"/>
        <v>0.80434782608695654</v>
      </c>
      <c r="J51" s="14">
        <f t="shared" si="16"/>
        <v>7.407407407407407E-2</v>
      </c>
    </row>
    <row r="52" spans="2:10" ht="20.100000000000001" customHeight="1" thickBot="1" x14ac:dyDescent="0.25">
      <c r="B52" s="8" t="s">
        <v>18</v>
      </c>
      <c r="C52" s="14">
        <f t="shared" ref="C52:J52" si="17">IF(C27&gt;0,(K27-C27)/C27,"-")</f>
        <v>0.15887850467289719</v>
      </c>
      <c r="D52" s="14" t="str">
        <f t="shared" si="17"/>
        <v>-</v>
      </c>
      <c r="E52" s="14" t="str">
        <f t="shared" si="17"/>
        <v>-</v>
      </c>
      <c r="F52" s="14">
        <f t="shared" si="17"/>
        <v>0.13875598086124402</v>
      </c>
      <c r="G52" s="14" t="str">
        <f t="shared" si="17"/>
        <v>-</v>
      </c>
      <c r="H52" s="14">
        <f t="shared" si="17"/>
        <v>1.5</v>
      </c>
      <c r="I52" s="14">
        <f t="shared" si="17"/>
        <v>-1</v>
      </c>
      <c r="J52" s="14" t="str">
        <f t="shared" si="17"/>
        <v>-</v>
      </c>
    </row>
    <row r="53" spans="2:10" ht="20.100000000000001" customHeight="1" thickBot="1" x14ac:dyDescent="0.25">
      <c r="B53" s="9" t="s">
        <v>19</v>
      </c>
      <c r="C53" s="15">
        <f t="shared" ref="C53:J53" si="18">IF(C28&gt;0,(K28-C28)/C28,"-")</f>
        <v>0.1343005457207507</v>
      </c>
      <c r="D53" s="15">
        <f t="shared" si="18"/>
        <v>-0.3</v>
      </c>
      <c r="E53" s="15">
        <f t="shared" si="18"/>
        <v>1.2439024390243902</v>
      </c>
      <c r="F53" s="15">
        <f t="shared" si="18"/>
        <v>0.10438719750195161</v>
      </c>
      <c r="G53" s="15">
        <f t="shared" si="18"/>
        <v>0.18496240601503761</v>
      </c>
      <c r="H53" s="15">
        <f t="shared" si="18"/>
        <v>0.301098230628432</v>
      </c>
      <c r="I53" s="15">
        <f t="shared" si="18"/>
        <v>0.24954128440366974</v>
      </c>
      <c r="J53" s="15">
        <f t="shared" si="18"/>
        <v>-3.5244608100999476E-2</v>
      </c>
    </row>
  </sheetData>
  <mergeCells count="22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4:C35"/>
    <mergeCell ref="D34:D35"/>
    <mergeCell ref="E34:E35"/>
    <mergeCell ref="F34:H34"/>
    <mergeCell ref="I34:I35"/>
    <mergeCell ref="J34:J35"/>
    <mergeCell ref="C33:J3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27" t="s">
        <v>119</v>
      </c>
      <c r="D8" s="28"/>
      <c r="E8" s="28"/>
      <c r="F8" s="28"/>
      <c r="G8" s="27" t="s">
        <v>120</v>
      </c>
      <c r="H8" s="28"/>
      <c r="I8" s="28"/>
      <c r="J8" s="28"/>
      <c r="K8" s="27" t="s">
        <v>122</v>
      </c>
      <c r="L8" s="28"/>
      <c r="M8" s="28"/>
      <c r="N8" s="28"/>
    </row>
    <row r="9" spans="1:14" ht="44.25" customHeight="1" thickBot="1" x14ac:dyDescent="0.25">
      <c r="A9" s="45"/>
      <c r="B9" s="45"/>
      <c r="C9" s="41" t="s">
        <v>29</v>
      </c>
      <c r="D9" s="41"/>
      <c r="E9" s="42"/>
      <c r="F9" s="33" t="s">
        <v>32</v>
      </c>
      <c r="G9" s="48" t="s">
        <v>29</v>
      </c>
      <c r="H9" s="41" t="s">
        <v>30</v>
      </c>
      <c r="I9" s="42" t="s">
        <v>31</v>
      </c>
      <c r="J9" s="33" t="s">
        <v>32</v>
      </c>
      <c r="K9" s="48" t="s">
        <v>29</v>
      </c>
      <c r="L9" s="41" t="s">
        <v>30</v>
      </c>
      <c r="M9" s="42" t="s">
        <v>31</v>
      </c>
      <c r="N9" s="33" t="s">
        <v>32</v>
      </c>
    </row>
    <row r="10" spans="1:14" ht="44.25" customHeight="1" thickBot="1" x14ac:dyDescent="0.25">
      <c r="A10" s="45"/>
      <c r="B10" s="45"/>
      <c r="C10" s="19" t="s">
        <v>33</v>
      </c>
      <c r="D10" s="19" t="s">
        <v>34</v>
      </c>
      <c r="E10" s="19" t="s">
        <v>35</v>
      </c>
      <c r="F10" s="47"/>
      <c r="G10" s="10" t="s">
        <v>33</v>
      </c>
      <c r="H10" s="10" t="s">
        <v>34</v>
      </c>
      <c r="I10" s="10" t="s">
        <v>35</v>
      </c>
      <c r="J10" s="47"/>
      <c r="K10" s="10" t="s">
        <v>33</v>
      </c>
      <c r="L10" s="10" t="s">
        <v>34</v>
      </c>
      <c r="M10" s="10" t="s">
        <v>35</v>
      </c>
      <c r="N10" s="47"/>
    </row>
    <row r="11" spans="1:14" ht="20.100000000000001" customHeight="1" thickBot="1" x14ac:dyDescent="0.25">
      <c r="B11" s="5" t="s">
        <v>2</v>
      </c>
      <c r="C11" s="11">
        <v>740</v>
      </c>
      <c r="D11" s="11">
        <v>506</v>
      </c>
      <c r="E11" s="11">
        <v>234</v>
      </c>
      <c r="F11" s="24">
        <f>C11/'Evolución Denuncias'!C11</f>
        <v>7.6763485477178428E-2</v>
      </c>
      <c r="G11" s="11">
        <v>660</v>
      </c>
      <c r="H11" s="11">
        <v>432</v>
      </c>
      <c r="I11" s="11">
        <v>228</v>
      </c>
      <c r="J11" s="24">
        <f>+G11/'Evolución Denuncias'!K11</f>
        <v>6.3565443513435418E-2</v>
      </c>
      <c r="K11" s="14">
        <f t="shared" ref="K11:M28" si="0">IF(C11&gt;0,(G11-C11)/C11,"-")</f>
        <v>-0.10810810810810811</v>
      </c>
      <c r="L11" s="14">
        <f t="shared" si="0"/>
        <v>-0.14624505928853754</v>
      </c>
      <c r="M11" s="14">
        <f t="shared" si="0"/>
        <v>-2.564102564102564E-2</v>
      </c>
      <c r="N11" s="24">
        <f>+(J11-F11)/F11</f>
        <v>-0.17193124936551704</v>
      </c>
    </row>
    <row r="12" spans="1:14" ht="20.100000000000001" customHeight="1" thickBot="1" x14ac:dyDescent="0.25">
      <c r="B12" s="6" t="s">
        <v>3</v>
      </c>
      <c r="C12" s="11">
        <v>212</v>
      </c>
      <c r="D12" s="11">
        <v>105</v>
      </c>
      <c r="E12" s="11">
        <v>107</v>
      </c>
      <c r="F12" s="24">
        <f>C12/'Evolución Denuncias'!C12</f>
        <v>0.18694885361552027</v>
      </c>
      <c r="G12" s="11">
        <v>196</v>
      </c>
      <c r="H12" s="11">
        <v>108</v>
      </c>
      <c r="I12" s="11">
        <v>88</v>
      </c>
      <c r="J12" s="24">
        <f>+G12/'Evolución Denuncias'!K12</f>
        <v>0.16026165167620604</v>
      </c>
      <c r="K12" s="14">
        <f t="shared" si="0"/>
        <v>-7.5471698113207544E-2</v>
      </c>
      <c r="L12" s="14">
        <f t="shared" si="0"/>
        <v>2.8571428571428571E-2</v>
      </c>
      <c r="M12" s="14">
        <f t="shared" si="0"/>
        <v>-0.17757009345794392</v>
      </c>
      <c r="N12" s="24">
        <f t="shared" ref="N12:N28" si="1">+(J12-F12)/F12</f>
        <v>-0.14275135376972803</v>
      </c>
    </row>
    <row r="13" spans="1:14" ht="20.100000000000001" customHeight="1" thickBot="1" x14ac:dyDescent="0.25">
      <c r="B13" s="6" t="s">
        <v>4</v>
      </c>
      <c r="C13" s="11">
        <v>117</v>
      </c>
      <c r="D13" s="11">
        <v>90</v>
      </c>
      <c r="E13" s="11">
        <v>27</v>
      </c>
      <c r="F13" s="24">
        <f>C13/'Evolución Denuncias'!C13</f>
        <v>0.14444444444444443</v>
      </c>
      <c r="G13" s="11">
        <v>176</v>
      </c>
      <c r="H13" s="11">
        <v>106</v>
      </c>
      <c r="I13" s="11">
        <v>70</v>
      </c>
      <c r="J13" s="24">
        <f>+G13/'Evolución Denuncias'!K13</f>
        <v>0.18467995802728226</v>
      </c>
      <c r="K13" s="14">
        <f t="shared" si="0"/>
        <v>0.50427350427350426</v>
      </c>
      <c r="L13" s="14">
        <f t="shared" si="0"/>
        <v>0.17777777777777778</v>
      </c>
      <c r="M13" s="14">
        <f t="shared" si="0"/>
        <v>1.5925925925925926</v>
      </c>
      <c r="N13" s="24">
        <f t="shared" si="1"/>
        <v>0.27855355557349271</v>
      </c>
    </row>
    <row r="14" spans="1:14" ht="20.100000000000001" customHeight="1" thickBot="1" x14ac:dyDescent="0.25">
      <c r="B14" s="6" t="s">
        <v>5</v>
      </c>
      <c r="C14" s="11">
        <v>309</v>
      </c>
      <c r="D14" s="11">
        <v>180</v>
      </c>
      <c r="E14" s="11">
        <v>129</v>
      </c>
      <c r="F14" s="24">
        <f>C14/'Evolución Denuncias'!C14</f>
        <v>0.19192546583850931</v>
      </c>
      <c r="G14" s="11">
        <v>439</v>
      </c>
      <c r="H14" s="11">
        <v>239</v>
      </c>
      <c r="I14" s="11">
        <v>200</v>
      </c>
      <c r="J14" s="24">
        <f>+G14/'Evolución Denuncias'!K14</f>
        <v>0.22329603255340794</v>
      </c>
      <c r="K14" s="14">
        <f t="shared" si="0"/>
        <v>0.42071197411003236</v>
      </c>
      <c r="L14" s="14">
        <f t="shared" si="0"/>
        <v>0.32777777777777778</v>
      </c>
      <c r="M14" s="14">
        <f t="shared" si="0"/>
        <v>0.55038759689922478</v>
      </c>
      <c r="N14" s="24">
        <f t="shared" si="1"/>
        <v>0.16345182010028089</v>
      </c>
    </row>
    <row r="15" spans="1:14" ht="20.100000000000001" customHeight="1" thickBot="1" x14ac:dyDescent="0.25">
      <c r="B15" s="6" t="s">
        <v>6</v>
      </c>
      <c r="C15" s="11">
        <v>348</v>
      </c>
      <c r="D15" s="11">
        <v>197</v>
      </c>
      <c r="E15" s="11">
        <v>151</v>
      </c>
      <c r="F15" s="24">
        <f>C15/'Evolución Denuncias'!C15</f>
        <v>0.13063063063063063</v>
      </c>
      <c r="G15" s="11">
        <v>284</v>
      </c>
      <c r="H15" s="11">
        <v>148</v>
      </c>
      <c r="I15" s="11">
        <v>136</v>
      </c>
      <c r="J15" s="24">
        <f>+G15/'Evolución Denuncias'!K15</f>
        <v>9.0734824281150164E-2</v>
      </c>
      <c r="K15" s="14">
        <f t="shared" si="0"/>
        <v>-0.18390804597701149</v>
      </c>
      <c r="L15" s="14">
        <f t="shared" si="0"/>
        <v>-0.24873096446700507</v>
      </c>
      <c r="M15" s="14">
        <f t="shared" si="0"/>
        <v>-9.9337748344370855E-2</v>
      </c>
      <c r="N15" s="24">
        <f t="shared" si="1"/>
        <v>-0.30540927619257457</v>
      </c>
    </row>
    <row r="16" spans="1:14" ht="20.100000000000001" customHeight="1" thickBot="1" x14ac:dyDescent="0.25">
      <c r="B16" s="6" t="s">
        <v>7</v>
      </c>
      <c r="C16" s="11">
        <v>75</v>
      </c>
      <c r="D16" s="11">
        <v>56</v>
      </c>
      <c r="E16" s="11">
        <v>19</v>
      </c>
      <c r="F16" s="24">
        <f>C16/'Evolución Denuncias'!C16</f>
        <v>0.12953367875647667</v>
      </c>
      <c r="G16" s="11">
        <v>95</v>
      </c>
      <c r="H16" s="11">
        <v>69</v>
      </c>
      <c r="I16" s="11">
        <v>26</v>
      </c>
      <c r="J16" s="24">
        <f>+G16/'Evolución Denuncias'!K16</f>
        <v>0.14866979655712051</v>
      </c>
      <c r="K16" s="14">
        <f t="shared" si="0"/>
        <v>0.26666666666666666</v>
      </c>
      <c r="L16" s="14">
        <f t="shared" si="0"/>
        <v>0.23214285714285715</v>
      </c>
      <c r="M16" s="14">
        <f t="shared" si="0"/>
        <v>0.36842105263157893</v>
      </c>
      <c r="N16" s="24">
        <f t="shared" si="1"/>
        <v>0.14773082942097043</v>
      </c>
    </row>
    <row r="17" spans="2:14" ht="20.100000000000001" customHeight="1" thickBot="1" x14ac:dyDescent="0.25">
      <c r="B17" s="6" t="s">
        <v>8</v>
      </c>
      <c r="C17" s="11">
        <v>147</v>
      </c>
      <c r="D17" s="11">
        <v>76</v>
      </c>
      <c r="E17" s="11">
        <v>71</v>
      </c>
      <c r="F17" s="24">
        <f>C17/'Evolución Denuncias'!C17</f>
        <v>0.10425531914893617</v>
      </c>
      <c r="G17" s="11">
        <v>163</v>
      </c>
      <c r="H17" s="11">
        <v>61</v>
      </c>
      <c r="I17" s="11">
        <v>102</v>
      </c>
      <c r="J17" s="24">
        <f>+G17/'Evolución Denuncias'!K17</f>
        <v>0.11043360433604336</v>
      </c>
      <c r="K17" s="14">
        <f t="shared" si="0"/>
        <v>0.10884353741496598</v>
      </c>
      <c r="L17" s="14">
        <f t="shared" si="0"/>
        <v>-0.19736842105263158</v>
      </c>
      <c r="M17" s="14">
        <f t="shared" si="0"/>
        <v>0.43661971830985913</v>
      </c>
      <c r="N17" s="24">
        <f t="shared" si="1"/>
        <v>5.9261102815109844E-2</v>
      </c>
    </row>
    <row r="18" spans="2:14" ht="20.100000000000001" customHeight="1" thickBot="1" x14ac:dyDescent="0.25">
      <c r="B18" s="6" t="s">
        <v>9</v>
      </c>
      <c r="C18" s="11">
        <v>117</v>
      </c>
      <c r="D18" s="11">
        <v>80</v>
      </c>
      <c r="E18" s="11">
        <v>37</v>
      </c>
      <c r="F18" s="24">
        <f>C18/'Evolución Denuncias'!C18</f>
        <v>7.7586206896551727E-2</v>
      </c>
      <c r="G18" s="11">
        <v>93</v>
      </c>
      <c r="H18" s="11">
        <v>59</v>
      </c>
      <c r="I18" s="11">
        <v>34</v>
      </c>
      <c r="J18" s="24">
        <f>+G18/'Evolución Denuncias'!K18</f>
        <v>5.4322429906542055E-2</v>
      </c>
      <c r="K18" s="14">
        <f t="shared" si="0"/>
        <v>-0.20512820512820512</v>
      </c>
      <c r="L18" s="14">
        <f t="shared" si="0"/>
        <v>-0.26250000000000001</v>
      </c>
      <c r="M18" s="14">
        <f t="shared" si="0"/>
        <v>-8.1081081081081086E-2</v>
      </c>
      <c r="N18" s="24">
        <f t="shared" si="1"/>
        <v>-0.29984423676012462</v>
      </c>
    </row>
    <row r="19" spans="2:14" ht="20.100000000000001" customHeight="1" thickBot="1" x14ac:dyDescent="0.25">
      <c r="B19" s="6" t="s">
        <v>10</v>
      </c>
      <c r="C19" s="11">
        <v>608</v>
      </c>
      <c r="D19" s="11">
        <v>305</v>
      </c>
      <c r="E19" s="11">
        <v>303</v>
      </c>
      <c r="F19" s="24">
        <f>C19/'Evolución Denuncias'!C19</f>
        <v>0.1041809458533242</v>
      </c>
      <c r="G19" s="11">
        <v>711</v>
      </c>
      <c r="H19" s="11">
        <v>378</v>
      </c>
      <c r="I19" s="11">
        <v>333</v>
      </c>
      <c r="J19" s="24">
        <f>+G19/'Evolución Denuncias'!K19</f>
        <v>0.1105582335562121</v>
      </c>
      <c r="K19" s="14">
        <f t="shared" si="0"/>
        <v>0.16940789473684212</v>
      </c>
      <c r="L19" s="14">
        <f t="shared" si="0"/>
        <v>0.23934426229508196</v>
      </c>
      <c r="M19" s="14">
        <f t="shared" si="0"/>
        <v>9.9009900990099015E-2</v>
      </c>
      <c r="N19" s="24">
        <f t="shared" si="1"/>
        <v>6.1213570779693686E-2</v>
      </c>
    </row>
    <row r="20" spans="2:14" ht="20.100000000000001" customHeight="1" thickBot="1" x14ac:dyDescent="0.25">
      <c r="B20" s="6" t="s">
        <v>11</v>
      </c>
      <c r="C20" s="11">
        <v>714</v>
      </c>
      <c r="D20" s="11">
        <v>353</v>
      </c>
      <c r="E20" s="11">
        <v>361</v>
      </c>
      <c r="F20" s="24">
        <f>C20/'Evolución Denuncias'!C20</f>
        <v>0.10966057441253264</v>
      </c>
      <c r="G20" s="11">
        <v>759</v>
      </c>
      <c r="H20" s="11">
        <v>431</v>
      </c>
      <c r="I20" s="11">
        <v>328</v>
      </c>
      <c r="J20" s="24">
        <f>+G20/'Evolución Denuncias'!K20</f>
        <v>0.11022364217252396</v>
      </c>
      <c r="K20" s="14">
        <f t="shared" si="0"/>
        <v>6.3025210084033612E-2</v>
      </c>
      <c r="L20" s="14">
        <f t="shared" si="0"/>
        <v>0.22096317280453256</v>
      </c>
      <c r="M20" s="14">
        <f t="shared" si="0"/>
        <v>-9.141274238227147E-2</v>
      </c>
      <c r="N20" s="24">
        <f t="shared" si="1"/>
        <v>5.1346417161113253E-3</v>
      </c>
    </row>
    <row r="21" spans="2:14" ht="20.100000000000001" customHeight="1" thickBot="1" x14ac:dyDescent="0.25">
      <c r="B21" s="6" t="s">
        <v>12</v>
      </c>
      <c r="C21" s="11">
        <v>34</v>
      </c>
      <c r="D21" s="11">
        <v>27</v>
      </c>
      <c r="E21" s="11">
        <v>7</v>
      </c>
      <c r="F21" s="24">
        <f>C21/'Evolución Denuncias'!C21</f>
        <v>4.5576407506702415E-2</v>
      </c>
      <c r="G21" s="11">
        <v>23</v>
      </c>
      <c r="H21" s="11">
        <v>18</v>
      </c>
      <c r="I21" s="11">
        <v>5</v>
      </c>
      <c r="J21" s="24">
        <f>+G21/'Evolución Denuncias'!K21</f>
        <v>2.2157996146435453E-2</v>
      </c>
      <c r="K21" s="14">
        <f t="shared" si="0"/>
        <v>-0.3235294117647059</v>
      </c>
      <c r="L21" s="14">
        <f t="shared" si="0"/>
        <v>-0.33333333333333331</v>
      </c>
      <c r="M21" s="14">
        <f t="shared" si="0"/>
        <v>-0.2857142857142857</v>
      </c>
      <c r="N21" s="24">
        <f t="shared" si="1"/>
        <v>-0.51382749631644564</v>
      </c>
    </row>
    <row r="22" spans="2:14" ht="20.100000000000001" customHeight="1" thickBot="1" x14ac:dyDescent="0.25">
      <c r="B22" s="6" t="s">
        <v>13</v>
      </c>
      <c r="C22" s="11">
        <v>96</v>
      </c>
      <c r="D22" s="11">
        <v>71</v>
      </c>
      <c r="E22" s="11">
        <v>25</v>
      </c>
      <c r="F22" s="24">
        <f>C22/'Evolución Denuncias'!C22</f>
        <v>5.8787507654623393E-2</v>
      </c>
      <c r="G22" s="11">
        <v>132</v>
      </c>
      <c r="H22" s="11">
        <v>88</v>
      </c>
      <c r="I22" s="11">
        <v>44</v>
      </c>
      <c r="J22" s="24">
        <f>+G22/'Evolución Denuncias'!K22</f>
        <v>6.0745513115508513E-2</v>
      </c>
      <c r="K22" s="14">
        <f t="shared" si="0"/>
        <v>0.375</v>
      </c>
      <c r="L22" s="14">
        <f t="shared" si="0"/>
        <v>0.23943661971830985</v>
      </c>
      <c r="M22" s="14">
        <f t="shared" si="0"/>
        <v>0.76</v>
      </c>
      <c r="N22" s="24">
        <f t="shared" si="1"/>
        <v>3.3306488725264601E-2</v>
      </c>
    </row>
    <row r="23" spans="2:14" ht="20.100000000000001" customHeight="1" thickBot="1" x14ac:dyDescent="0.25">
      <c r="B23" s="6" t="s">
        <v>14</v>
      </c>
      <c r="C23" s="11">
        <v>810</v>
      </c>
      <c r="D23" s="11">
        <v>398</v>
      </c>
      <c r="E23" s="11">
        <v>412</v>
      </c>
      <c r="F23" s="24">
        <f>C23/'Evolución Denuncias'!C23</f>
        <v>0.12546468401486988</v>
      </c>
      <c r="G23" s="11">
        <v>753</v>
      </c>
      <c r="H23" s="11">
        <v>374</v>
      </c>
      <c r="I23" s="11">
        <v>379</v>
      </c>
      <c r="J23" s="24">
        <f>+G23/'Evolución Denuncias'!K23</f>
        <v>9.4337258832372844E-2</v>
      </c>
      <c r="K23" s="14">
        <f t="shared" si="0"/>
        <v>-7.0370370370370375E-2</v>
      </c>
      <c r="L23" s="14">
        <f t="shared" si="0"/>
        <v>-6.030150753768844E-2</v>
      </c>
      <c r="M23" s="14">
        <f t="shared" si="0"/>
        <v>-8.0097087378640783E-2</v>
      </c>
      <c r="N23" s="24">
        <f t="shared" si="1"/>
        <v>-0.2480971073804949</v>
      </c>
    </row>
    <row r="24" spans="2:14" ht="20.100000000000001" customHeight="1" thickBot="1" x14ac:dyDescent="0.25">
      <c r="B24" s="6" t="s">
        <v>15</v>
      </c>
      <c r="C24" s="11">
        <v>129</v>
      </c>
      <c r="D24" s="11">
        <v>73</v>
      </c>
      <c r="E24" s="11">
        <v>56</v>
      </c>
      <c r="F24" s="24">
        <f>C24/'Evolución Denuncias'!C24</f>
        <v>6.3703703703703707E-2</v>
      </c>
      <c r="G24" s="11">
        <v>115</v>
      </c>
      <c r="H24" s="11">
        <v>54</v>
      </c>
      <c r="I24" s="11">
        <v>61</v>
      </c>
      <c r="J24" s="24">
        <f>+G24/'Evolución Denuncias'!K24</f>
        <v>4.8749470114455275E-2</v>
      </c>
      <c r="K24" s="14">
        <f t="shared" si="0"/>
        <v>-0.10852713178294573</v>
      </c>
      <c r="L24" s="14">
        <f t="shared" si="0"/>
        <v>-0.26027397260273971</v>
      </c>
      <c r="M24" s="14">
        <f t="shared" si="0"/>
        <v>8.9285714285714288E-2</v>
      </c>
      <c r="N24" s="24">
        <f t="shared" si="1"/>
        <v>-0.23474669006378351</v>
      </c>
    </row>
    <row r="25" spans="2:14" ht="20.100000000000001" customHeight="1" thickBot="1" x14ac:dyDescent="0.25">
      <c r="B25" s="6" t="s">
        <v>16</v>
      </c>
      <c r="C25" s="11">
        <v>21</v>
      </c>
      <c r="D25" s="11">
        <v>13</v>
      </c>
      <c r="E25" s="11">
        <v>8</v>
      </c>
      <c r="F25" s="24">
        <f>C25/'Evolución Denuncias'!C25</f>
        <v>2.837837837837838E-2</v>
      </c>
      <c r="G25" s="11">
        <v>14</v>
      </c>
      <c r="H25" s="11">
        <v>10</v>
      </c>
      <c r="I25" s="11">
        <v>4</v>
      </c>
      <c r="J25" s="24">
        <f>+G25/'Evolución Denuncias'!K25</f>
        <v>1.6260162601626018E-2</v>
      </c>
      <c r="K25" s="14">
        <f t="shared" si="0"/>
        <v>-0.33333333333333331</v>
      </c>
      <c r="L25" s="14">
        <f t="shared" si="0"/>
        <v>-0.23076923076923078</v>
      </c>
      <c r="M25" s="14">
        <f t="shared" si="0"/>
        <v>-0.5</v>
      </c>
      <c r="N25" s="24">
        <f t="shared" si="1"/>
        <v>-0.42702284165698795</v>
      </c>
    </row>
    <row r="26" spans="2:14" ht="20.100000000000001" customHeight="1" thickBot="1" x14ac:dyDescent="0.25">
      <c r="B26" s="7" t="s">
        <v>17</v>
      </c>
      <c r="C26" s="11">
        <v>71</v>
      </c>
      <c r="D26" s="11">
        <v>42</v>
      </c>
      <c r="E26" s="11">
        <v>29</v>
      </c>
      <c r="F26" s="24">
        <f>C26/'Evolución Denuncias'!C26</f>
        <v>4.5454545454545456E-2</v>
      </c>
      <c r="G26" s="11">
        <v>134</v>
      </c>
      <c r="H26" s="11">
        <v>80</v>
      </c>
      <c r="I26" s="11">
        <v>54</v>
      </c>
      <c r="J26" s="24">
        <f>+G26/'Evolución Denuncias'!K26</f>
        <v>8.0143540669856461E-2</v>
      </c>
      <c r="K26" s="14">
        <f t="shared" si="0"/>
        <v>0.88732394366197187</v>
      </c>
      <c r="L26" s="14">
        <f t="shared" si="0"/>
        <v>0.90476190476190477</v>
      </c>
      <c r="M26" s="14">
        <f t="shared" si="0"/>
        <v>0.86206896551724133</v>
      </c>
      <c r="N26" s="24">
        <f t="shared" si="1"/>
        <v>0.76315789473684215</v>
      </c>
    </row>
    <row r="27" spans="2:14" ht="20.100000000000001" customHeight="1" thickBot="1" x14ac:dyDescent="0.25">
      <c r="B27" s="8" t="s">
        <v>18</v>
      </c>
      <c r="C27" s="11">
        <v>32</v>
      </c>
      <c r="D27" s="11">
        <v>18</v>
      </c>
      <c r="E27" s="11">
        <v>14</v>
      </c>
      <c r="F27" s="24">
        <f>C27/'Evolución Denuncias'!C27</f>
        <v>0.14953271028037382</v>
      </c>
      <c r="G27" s="11">
        <v>48</v>
      </c>
      <c r="H27" s="11">
        <v>29</v>
      </c>
      <c r="I27" s="11">
        <v>19</v>
      </c>
      <c r="J27" s="24">
        <f>+G27/'Evolución Denuncias'!K27</f>
        <v>0.19354838709677419</v>
      </c>
      <c r="K27" s="14">
        <f t="shared" si="0"/>
        <v>0.5</v>
      </c>
      <c r="L27" s="14">
        <f t="shared" si="0"/>
        <v>0.61111111111111116</v>
      </c>
      <c r="M27" s="14">
        <f t="shared" si="0"/>
        <v>0.35714285714285715</v>
      </c>
      <c r="N27" s="24">
        <f t="shared" si="1"/>
        <v>0.29435483870967749</v>
      </c>
    </row>
    <row r="28" spans="2:14" ht="20.100000000000001" customHeight="1" thickBot="1" x14ac:dyDescent="0.25">
      <c r="B28" s="9" t="s">
        <v>19</v>
      </c>
      <c r="C28" s="12">
        <f>SUM(C11:C27)</f>
        <v>4580</v>
      </c>
      <c r="D28" s="12">
        <f t="shared" ref="D28:E28" si="2">SUM(D11:D27)</f>
        <v>2590</v>
      </c>
      <c r="E28" s="12">
        <f t="shared" si="2"/>
        <v>1990</v>
      </c>
      <c r="F28" s="25">
        <f>C28/'Evolución Denuncias'!C28</f>
        <v>0.10160166821953059</v>
      </c>
      <c r="G28" s="12">
        <f>SUM(G11:G27)</f>
        <v>4795</v>
      </c>
      <c r="H28" s="12">
        <f t="shared" ref="H28:I28" si="3">SUM(H11:H27)</f>
        <v>2684</v>
      </c>
      <c r="I28" s="12">
        <f t="shared" si="3"/>
        <v>2111</v>
      </c>
      <c r="J28" s="25">
        <f>+G28/'Evolución Denuncias'!K28</f>
        <v>9.3776891183603217E-2</v>
      </c>
      <c r="K28" s="15">
        <f t="shared" si="0"/>
        <v>4.6943231441048033E-2</v>
      </c>
      <c r="L28" s="15">
        <f t="shared" si="0"/>
        <v>3.6293436293436294E-2</v>
      </c>
      <c r="M28" s="15">
        <f t="shared" si="0"/>
        <v>6.0804020100502509E-2</v>
      </c>
      <c r="N28" s="25">
        <f t="shared" si="1"/>
        <v>-7.7014257472824088E-2</v>
      </c>
    </row>
    <row r="29" spans="2:14" x14ac:dyDescent="0.2">
      <c r="C29" s="20"/>
      <c r="D29" s="20"/>
      <c r="E29" s="20"/>
      <c r="G29" s="20"/>
      <c r="H29" s="20"/>
      <c r="I29" s="20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53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3.125" customWidth="1"/>
    <col min="7" max="7" width="15.5" bestFit="1" customWidth="1"/>
    <col min="8" max="8" width="15.5" customWidth="1"/>
    <col min="9" max="9" width="18.625" bestFit="1" customWidth="1"/>
    <col min="10" max="10" width="11.375" bestFit="1" customWidth="1"/>
    <col min="11" max="11" width="13.125" bestFit="1" customWidth="1"/>
    <col min="12" max="12" width="13.125" customWidth="1"/>
    <col min="13" max="13" width="15.5" bestFit="1" customWidth="1"/>
    <col min="14" max="14" width="15.5" customWidth="1"/>
    <col min="15" max="15" width="18.625" bestFit="1" customWidth="1"/>
    <col min="16" max="16" width="14.375" customWidth="1"/>
    <col min="17" max="17" width="14.125" customWidth="1"/>
    <col min="18" max="24" width="20.625" customWidth="1"/>
    <col min="25" max="25" width="11.875" customWidth="1"/>
  </cols>
  <sheetData>
    <row r="8" spans="2:14" ht="49.5" customHeight="1" x14ac:dyDescent="0.2"/>
    <row r="9" spans="2:14" ht="44.25" customHeight="1" thickBot="1" x14ac:dyDescent="0.25">
      <c r="C9" s="51" t="s">
        <v>119</v>
      </c>
      <c r="D9" s="51"/>
      <c r="E9" s="51"/>
      <c r="F9" s="51"/>
      <c r="G9" s="51"/>
      <c r="H9" s="27"/>
      <c r="I9" s="50" t="s">
        <v>120</v>
      </c>
      <c r="J9" s="51"/>
      <c r="K9" s="51"/>
      <c r="L9" s="51"/>
      <c r="M9" s="51"/>
      <c r="N9" s="27"/>
    </row>
    <row r="10" spans="2:14" ht="72" thickBot="1" x14ac:dyDescent="0.25">
      <c r="C10" s="10" t="s">
        <v>36</v>
      </c>
      <c r="D10" s="10" t="s">
        <v>37</v>
      </c>
      <c r="E10" s="10" t="s">
        <v>38</v>
      </c>
      <c r="F10" s="10" t="s">
        <v>115</v>
      </c>
      <c r="G10" s="10" t="s">
        <v>117</v>
      </c>
      <c r="H10" s="10" t="s">
        <v>116</v>
      </c>
      <c r="I10" s="10" t="s">
        <v>36</v>
      </c>
      <c r="J10" s="10" t="s">
        <v>37</v>
      </c>
      <c r="K10" s="10" t="s">
        <v>38</v>
      </c>
      <c r="L10" s="10" t="s">
        <v>115</v>
      </c>
      <c r="M10" s="10" t="s">
        <v>117</v>
      </c>
      <c r="N10" s="10" t="s">
        <v>116</v>
      </c>
    </row>
    <row r="11" spans="2:14" ht="20.100000000000001" customHeight="1" thickBot="1" x14ac:dyDescent="0.25">
      <c r="B11" s="5" t="s">
        <v>2</v>
      </c>
      <c r="C11" s="11">
        <v>9261</v>
      </c>
      <c r="D11" s="11">
        <v>6873</v>
      </c>
      <c r="E11" s="11">
        <v>2388</v>
      </c>
      <c r="F11" s="11">
        <v>17</v>
      </c>
      <c r="G11" s="11">
        <v>15</v>
      </c>
      <c r="H11" s="11">
        <v>2</v>
      </c>
      <c r="I11" s="11">
        <v>9941</v>
      </c>
      <c r="J11" s="11">
        <v>7692</v>
      </c>
      <c r="K11" s="11">
        <v>2249</v>
      </c>
      <c r="L11" s="11">
        <v>19</v>
      </c>
      <c r="M11" s="11">
        <v>17</v>
      </c>
      <c r="N11" s="11">
        <v>2</v>
      </c>
    </row>
    <row r="12" spans="2:14" ht="20.100000000000001" customHeight="1" thickBot="1" x14ac:dyDescent="0.25">
      <c r="B12" s="6" t="s">
        <v>3</v>
      </c>
      <c r="C12" s="11">
        <v>1032</v>
      </c>
      <c r="D12" s="11">
        <v>609</v>
      </c>
      <c r="E12" s="11">
        <v>423</v>
      </c>
      <c r="F12" s="11">
        <v>4</v>
      </c>
      <c r="G12" s="11">
        <v>2</v>
      </c>
      <c r="H12" s="11">
        <v>2</v>
      </c>
      <c r="I12" s="11">
        <v>1150</v>
      </c>
      <c r="J12" s="11">
        <v>684</v>
      </c>
      <c r="K12" s="11">
        <v>466</v>
      </c>
      <c r="L12" s="11">
        <v>10</v>
      </c>
      <c r="M12" s="11">
        <v>5</v>
      </c>
      <c r="N12" s="11">
        <v>5</v>
      </c>
    </row>
    <row r="13" spans="2:14" ht="20.100000000000001" customHeight="1" thickBot="1" x14ac:dyDescent="0.25">
      <c r="B13" s="6" t="s">
        <v>4</v>
      </c>
      <c r="C13" s="11">
        <v>807</v>
      </c>
      <c r="D13" s="11">
        <v>621</v>
      </c>
      <c r="E13" s="11">
        <v>186</v>
      </c>
      <c r="F13" s="11">
        <v>8</v>
      </c>
      <c r="G13" s="11">
        <v>6</v>
      </c>
      <c r="H13" s="11">
        <v>2</v>
      </c>
      <c r="I13" s="11">
        <v>953</v>
      </c>
      <c r="J13" s="11">
        <v>744</v>
      </c>
      <c r="K13" s="11">
        <v>209</v>
      </c>
      <c r="L13" s="11">
        <v>7</v>
      </c>
      <c r="M13" s="11">
        <v>4</v>
      </c>
      <c r="N13" s="11">
        <v>3</v>
      </c>
    </row>
    <row r="14" spans="2:14" ht="20.100000000000001" customHeight="1" thickBot="1" x14ac:dyDescent="0.25">
      <c r="B14" s="6" t="s">
        <v>5</v>
      </c>
      <c r="C14" s="11">
        <v>1457</v>
      </c>
      <c r="D14" s="11">
        <v>790</v>
      </c>
      <c r="E14" s="11">
        <v>667</v>
      </c>
      <c r="F14" s="11">
        <v>3</v>
      </c>
      <c r="G14" s="11">
        <v>3</v>
      </c>
      <c r="H14" s="11">
        <v>0</v>
      </c>
      <c r="I14" s="11">
        <v>1874</v>
      </c>
      <c r="J14" s="11">
        <v>977</v>
      </c>
      <c r="K14" s="11">
        <v>897</v>
      </c>
      <c r="L14" s="11">
        <v>1</v>
      </c>
      <c r="M14" s="11">
        <v>1</v>
      </c>
      <c r="N14" s="11">
        <v>0</v>
      </c>
    </row>
    <row r="15" spans="2:14" ht="20.100000000000001" customHeight="1" thickBot="1" x14ac:dyDescent="0.25">
      <c r="B15" s="6" t="s">
        <v>6</v>
      </c>
      <c r="C15" s="11">
        <v>2664</v>
      </c>
      <c r="D15" s="11">
        <v>2038</v>
      </c>
      <c r="E15" s="11">
        <v>626</v>
      </c>
      <c r="F15" s="11">
        <v>11</v>
      </c>
      <c r="G15" s="11">
        <v>11</v>
      </c>
      <c r="H15" s="11">
        <v>0</v>
      </c>
      <c r="I15" s="11">
        <v>3130</v>
      </c>
      <c r="J15" s="11">
        <v>2260</v>
      </c>
      <c r="K15" s="11">
        <v>870</v>
      </c>
      <c r="L15" s="11">
        <v>2</v>
      </c>
      <c r="M15" s="11">
        <v>1</v>
      </c>
      <c r="N15" s="11">
        <v>1</v>
      </c>
    </row>
    <row r="16" spans="2:14" ht="20.100000000000001" customHeight="1" thickBot="1" x14ac:dyDescent="0.25">
      <c r="B16" s="6" t="s">
        <v>7</v>
      </c>
      <c r="C16" s="11">
        <v>554</v>
      </c>
      <c r="D16" s="11">
        <v>438</v>
      </c>
      <c r="E16" s="11">
        <v>116</v>
      </c>
      <c r="F16" s="11">
        <v>1</v>
      </c>
      <c r="G16" s="11">
        <v>1</v>
      </c>
      <c r="H16" s="11">
        <v>0</v>
      </c>
      <c r="I16" s="11">
        <v>580</v>
      </c>
      <c r="J16" s="11">
        <v>403</v>
      </c>
      <c r="K16" s="11">
        <v>177</v>
      </c>
      <c r="L16" s="11">
        <v>4</v>
      </c>
      <c r="M16" s="11">
        <v>4</v>
      </c>
      <c r="N16" s="11">
        <v>0</v>
      </c>
    </row>
    <row r="17" spans="2:14" ht="20.100000000000001" customHeight="1" thickBot="1" x14ac:dyDescent="0.25">
      <c r="B17" s="6" t="s">
        <v>8</v>
      </c>
      <c r="C17" s="11">
        <v>1403</v>
      </c>
      <c r="D17" s="11">
        <v>1002</v>
      </c>
      <c r="E17" s="11">
        <v>401</v>
      </c>
      <c r="F17" s="11">
        <v>4</v>
      </c>
      <c r="G17" s="11">
        <v>4</v>
      </c>
      <c r="H17" s="11">
        <v>0</v>
      </c>
      <c r="I17" s="11">
        <v>1476</v>
      </c>
      <c r="J17" s="11">
        <v>1021</v>
      </c>
      <c r="K17" s="11">
        <v>455</v>
      </c>
      <c r="L17" s="11">
        <v>12</v>
      </c>
      <c r="M17" s="11">
        <v>8</v>
      </c>
      <c r="N17" s="11">
        <v>4</v>
      </c>
    </row>
    <row r="18" spans="2:14" ht="20.100000000000001" customHeight="1" thickBot="1" x14ac:dyDescent="0.25">
      <c r="B18" s="6" t="s">
        <v>9</v>
      </c>
      <c r="C18" s="11">
        <v>1445</v>
      </c>
      <c r="D18" s="11">
        <v>1005</v>
      </c>
      <c r="E18" s="11">
        <v>440</v>
      </c>
      <c r="F18" s="11">
        <v>3</v>
      </c>
      <c r="G18" s="11">
        <v>3</v>
      </c>
      <c r="H18" s="11">
        <v>0</v>
      </c>
      <c r="I18" s="11">
        <v>1656</v>
      </c>
      <c r="J18" s="11">
        <v>1169</v>
      </c>
      <c r="K18" s="11">
        <v>487</v>
      </c>
      <c r="L18" s="11">
        <v>3</v>
      </c>
      <c r="M18" s="11">
        <v>3</v>
      </c>
      <c r="N18" s="11">
        <v>0</v>
      </c>
    </row>
    <row r="19" spans="2:14" ht="20.100000000000001" customHeight="1" thickBot="1" x14ac:dyDescent="0.25">
      <c r="B19" s="6" t="s">
        <v>10</v>
      </c>
      <c r="C19" s="11">
        <v>5803</v>
      </c>
      <c r="D19" s="11">
        <v>3169</v>
      </c>
      <c r="E19" s="11">
        <v>2634</v>
      </c>
      <c r="F19" s="11">
        <v>6</v>
      </c>
      <c r="G19" s="11">
        <v>6</v>
      </c>
      <c r="H19" s="11">
        <v>0</v>
      </c>
      <c r="I19" s="11">
        <v>6298</v>
      </c>
      <c r="J19" s="11">
        <v>3524</v>
      </c>
      <c r="K19" s="11">
        <v>2774</v>
      </c>
      <c r="L19" s="11">
        <v>4</v>
      </c>
      <c r="M19" s="11">
        <v>3</v>
      </c>
      <c r="N19" s="11">
        <v>1</v>
      </c>
    </row>
    <row r="20" spans="2:14" ht="20.100000000000001" customHeight="1" thickBot="1" x14ac:dyDescent="0.25">
      <c r="B20" s="6" t="s">
        <v>11</v>
      </c>
      <c r="C20" s="11">
        <v>6184</v>
      </c>
      <c r="D20" s="11">
        <v>3854</v>
      </c>
      <c r="E20" s="11">
        <v>2330</v>
      </c>
      <c r="F20" s="11">
        <v>24</v>
      </c>
      <c r="G20" s="11">
        <v>20</v>
      </c>
      <c r="H20" s="11">
        <v>4</v>
      </c>
      <c r="I20" s="11">
        <v>6785</v>
      </c>
      <c r="J20" s="11">
        <v>4238</v>
      </c>
      <c r="K20" s="11">
        <v>2547</v>
      </c>
      <c r="L20" s="11">
        <v>15</v>
      </c>
      <c r="M20" s="11">
        <v>14</v>
      </c>
      <c r="N20" s="11">
        <v>1</v>
      </c>
    </row>
    <row r="21" spans="2:14" ht="20.100000000000001" customHeight="1" thickBot="1" x14ac:dyDescent="0.25">
      <c r="B21" s="6" t="s">
        <v>12</v>
      </c>
      <c r="C21" s="11">
        <v>741</v>
      </c>
      <c r="D21" s="11">
        <v>639</v>
      </c>
      <c r="E21" s="11">
        <v>102</v>
      </c>
      <c r="F21" s="11">
        <v>12</v>
      </c>
      <c r="G21" s="11">
        <v>12</v>
      </c>
      <c r="H21" s="11">
        <v>0</v>
      </c>
      <c r="I21" s="11">
        <v>756</v>
      </c>
      <c r="J21" s="11">
        <v>656</v>
      </c>
      <c r="K21" s="11">
        <v>100</v>
      </c>
      <c r="L21" s="11">
        <v>8</v>
      </c>
      <c r="M21" s="11">
        <v>8</v>
      </c>
      <c r="N21" s="11">
        <v>0</v>
      </c>
    </row>
    <row r="22" spans="2:14" ht="20.100000000000001" customHeight="1" thickBot="1" x14ac:dyDescent="0.25">
      <c r="B22" s="6" t="s">
        <v>13</v>
      </c>
      <c r="C22" s="11">
        <v>1631</v>
      </c>
      <c r="D22" s="11">
        <v>1378</v>
      </c>
      <c r="E22" s="11">
        <v>253</v>
      </c>
      <c r="F22" s="11">
        <v>26</v>
      </c>
      <c r="G22" s="11">
        <v>23</v>
      </c>
      <c r="H22" s="11">
        <v>3</v>
      </c>
      <c r="I22" s="11">
        <v>2172</v>
      </c>
      <c r="J22" s="11">
        <v>1705</v>
      </c>
      <c r="K22" s="11">
        <v>467</v>
      </c>
      <c r="L22" s="11">
        <v>19</v>
      </c>
      <c r="M22" s="11">
        <v>19</v>
      </c>
      <c r="N22" s="11">
        <v>0</v>
      </c>
    </row>
    <row r="23" spans="2:14" ht="20.100000000000001" customHeight="1" thickBot="1" x14ac:dyDescent="0.25">
      <c r="B23" s="6" t="s">
        <v>14</v>
      </c>
      <c r="C23" s="11">
        <v>5987</v>
      </c>
      <c r="D23" s="11">
        <v>3310</v>
      </c>
      <c r="E23" s="11">
        <v>2677</v>
      </c>
      <c r="F23" s="11">
        <v>6</v>
      </c>
      <c r="G23" s="11">
        <v>2</v>
      </c>
      <c r="H23" s="11">
        <v>4</v>
      </c>
      <c r="I23" s="11">
        <v>7685</v>
      </c>
      <c r="J23" s="11">
        <v>4271</v>
      </c>
      <c r="K23" s="11">
        <v>3414</v>
      </c>
      <c r="L23" s="11">
        <v>8</v>
      </c>
      <c r="M23" s="11">
        <v>6</v>
      </c>
      <c r="N23" s="11">
        <v>2</v>
      </c>
    </row>
    <row r="24" spans="2:14" ht="20.100000000000001" customHeight="1" thickBot="1" x14ac:dyDescent="0.25">
      <c r="B24" s="6" t="s">
        <v>15</v>
      </c>
      <c r="C24" s="11">
        <v>2025</v>
      </c>
      <c r="D24" s="11">
        <v>1321</v>
      </c>
      <c r="E24" s="11">
        <v>704</v>
      </c>
      <c r="F24" s="11">
        <v>10</v>
      </c>
      <c r="G24" s="11">
        <v>8</v>
      </c>
      <c r="H24" s="11">
        <v>2</v>
      </c>
      <c r="I24" s="11">
        <v>2320</v>
      </c>
      <c r="J24" s="11">
        <v>1493</v>
      </c>
      <c r="K24" s="11">
        <v>827</v>
      </c>
      <c r="L24" s="11">
        <v>15</v>
      </c>
      <c r="M24" s="11">
        <v>12</v>
      </c>
      <c r="N24" s="11">
        <v>3</v>
      </c>
    </row>
    <row r="25" spans="2:14" ht="20.100000000000001" customHeight="1" thickBot="1" x14ac:dyDescent="0.25">
      <c r="B25" s="6" t="s">
        <v>16</v>
      </c>
      <c r="C25" s="11">
        <v>740</v>
      </c>
      <c r="D25" s="11">
        <v>396</v>
      </c>
      <c r="E25" s="11">
        <v>344</v>
      </c>
      <c r="F25" s="11">
        <v>2</v>
      </c>
      <c r="G25" s="11">
        <v>2</v>
      </c>
      <c r="H25" s="11">
        <v>0</v>
      </c>
      <c r="I25" s="11">
        <v>861</v>
      </c>
      <c r="J25" s="11">
        <v>423</v>
      </c>
      <c r="K25" s="11">
        <v>438</v>
      </c>
      <c r="L25" s="11">
        <v>0</v>
      </c>
      <c r="M25" s="11">
        <v>0</v>
      </c>
      <c r="N25" s="11">
        <v>0</v>
      </c>
    </row>
    <row r="26" spans="2:14" ht="20.100000000000001" customHeight="1" thickBot="1" x14ac:dyDescent="0.25">
      <c r="B26" s="7" t="s">
        <v>17</v>
      </c>
      <c r="C26" s="11">
        <v>1562</v>
      </c>
      <c r="D26" s="11">
        <v>906</v>
      </c>
      <c r="E26" s="11">
        <v>656</v>
      </c>
      <c r="F26" s="11">
        <v>6</v>
      </c>
      <c r="G26" s="11">
        <v>3</v>
      </c>
      <c r="H26" s="11">
        <v>3</v>
      </c>
      <c r="I26" s="11">
        <v>1628</v>
      </c>
      <c r="J26" s="11">
        <v>908</v>
      </c>
      <c r="K26" s="11">
        <v>720</v>
      </c>
      <c r="L26" s="11">
        <v>17</v>
      </c>
      <c r="M26" s="11">
        <v>10</v>
      </c>
      <c r="N26" s="11">
        <v>7</v>
      </c>
    </row>
    <row r="27" spans="2:14" ht="20.100000000000001" customHeight="1" thickBot="1" x14ac:dyDescent="0.25">
      <c r="B27" s="8" t="s">
        <v>18</v>
      </c>
      <c r="C27" s="11">
        <v>208</v>
      </c>
      <c r="D27" s="11">
        <v>130</v>
      </c>
      <c r="E27" s="11">
        <v>78</v>
      </c>
      <c r="F27" s="11">
        <v>7</v>
      </c>
      <c r="G27" s="11">
        <v>5</v>
      </c>
      <c r="H27" s="11">
        <v>2</v>
      </c>
      <c r="I27" s="11">
        <v>238</v>
      </c>
      <c r="J27" s="11">
        <v>156</v>
      </c>
      <c r="K27" s="11">
        <v>82</v>
      </c>
      <c r="L27" s="11">
        <v>0</v>
      </c>
      <c r="M27" s="11">
        <v>0</v>
      </c>
      <c r="N27" s="11">
        <v>0</v>
      </c>
    </row>
    <row r="28" spans="2:14" ht="20.100000000000001" customHeight="1" thickBot="1" x14ac:dyDescent="0.25">
      <c r="B28" s="9" t="s">
        <v>19</v>
      </c>
      <c r="C28" s="12">
        <f>SUM(C11:C27)</f>
        <v>43504</v>
      </c>
      <c r="D28" s="12">
        <f t="shared" ref="D28:H28" si="0">SUM(D11:D27)</f>
        <v>28479</v>
      </c>
      <c r="E28" s="12">
        <f t="shared" si="0"/>
        <v>15025</v>
      </c>
      <c r="F28" s="12">
        <f t="shared" si="0"/>
        <v>150</v>
      </c>
      <c r="G28" s="12">
        <f t="shared" si="0"/>
        <v>126</v>
      </c>
      <c r="H28" s="12">
        <f t="shared" si="0"/>
        <v>24</v>
      </c>
      <c r="I28" s="12">
        <f>SUM(I11:I27)</f>
        <v>49503</v>
      </c>
      <c r="J28" s="12">
        <f t="shared" ref="J28:N28" si="1">SUM(J11:J27)</f>
        <v>32324</v>
      </c>
      <c r="K28" s="12">
        <f t="shared" si="1"/>
        <v>17179</v>
      </c>
      <c r="L28" s="12">
        <f t="shared" si="1"/>
        <v>144</v>
      </c>
      <c r="M28" s="12">
        <f t="shared" si="1"/>
        <v>115</v>
      </c>
      <c r="N28" s="12">
        <f t="shared" si="1"/>
        <v>29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1" spans="2:14" ht="39.75" customHeight="1" thickBot="1" x14ac:dyDescent="0.25">
      <c r="C31" s="27" t="s">
        <v>122</v>
      </c>
      <c r="D31" s="28"/>
      <c r="E31" s="28"/>
      <c r="F31" s="27" t="s">
        <v>122</v>
      </c>
      <c r="G31" s="28"/>
      <c r="H31" s="28"/>
    </row>
    <row r="32" spans="2:14" ht="57.75" thickBot="1" x14ac:dyDescent="0.25">
      <c r="C32" s="10" t="s">
        <v>36</v>
      </c>
      <c r="D32" s="10" t="s">
        <v>37</v>
      </c>
      <c r="E32" s="10" t="s">
        <v>38</v>
      </c>
      <c r="F32" s="10" t="s">
        <v>112</v>
      </c>
      <c r="G32" s="10" t="s">
        <v>113</v>
      </c>
      <c r="H32" s="10" t="s">
        <v>114</v>
      </c>
    </row>
    <row r="33" spans="2:8" ht="20.100000000000001" customHeight="1" thickBot="1" x14ac:dyDescent="0.25">
      <c r="B33" s="5" t="s">
        <v>2</v>
      </c>
      <c r="C33" s="14">
        <f t="shared" ref="C33:C50" si="2">IF(C11&gt;0,(I11-C11)/C11,"-")</f>
        <v>7.3426195875175473E-2</v>
      </c>
      <c r="D33" s="14">
        <f t="shared" ref="D33:D50" si="3">IF(D11&gt;0,(J11-D11)/D11,"-")</f>
        <v>0.11916193801833261</v>
      </c>
      <c r="E33" s="14">
        <f t="shared" ref="E33:E50" si="4">IF(E11&gt;0,(K11-E11)/E11,"-")</f>
        <v>-5.8207705192629813E-2</v>
      </c>
      <c r="F33" s="14">
        <f t="shared" ref="F33:F50" si="5">IF(F11&gt;0,(L11-F11)/F11,"-")</f>
        <v>0.11764705882352941</v>
      </c>
      <c r="G33" s="14">
        <f t="shared" ref="G33:G50" si="6">IF(G11&gt;0,(M11-G11)/G11,"-")</f>
        <v>0.13333333333333333</v>
      </c>
      <c r="H33" s="14">
        <f t="shared" ref="H33:H50" si="7">IF(H11&gt;0,(N11-H11)/H11,"-")</f>
        <v>0</v>
      </c>
    </row>
    <row r="34" spans="2:8" ht="20.100000000000001" customHeight="1" thickBot="1" x14ac:dyDescent="0.25">
      <c r="B34" s="6" t="s">
        <v>3</v>
      </c>
      <c r="C34" s="14">
        <f t="shared" si="2"/>
        <v>0.11434108527131782</v>
      </c>
      <c r="D34" s="14">
        <f t="shared" si="3"/>
        <v>0.12315270935960591</v>
      </c>
      <c r="E34" s="14">
        <f t="shared" si="4"/>
        <v>0.10165484633569739</v>
      </c>
      <c r="F34" s="14">
        <f t="shared" si="5"/>
        <v>1.5</v>
      </c>
      <c r="G34" s="14">
        <f t="shared" si="6"/>
        <v>1.5</v>
      </c>
      <c r="H34" s="14">
        <f t="shared" si="7"/>
        <v>1.5</v>
      </c>
    </row>
    <row r="35" spans="2:8" ht="20.100000000000001" customHeight="1" thickBot="1" x14ac:dyDescent="0.25">
      <c r="B35" s="6" t="s">
        <v>4</v>
      </c>
      <c r="C35" s="14">
        <f t="shared" si="2"/>
        <v>0.1809169764560099</v>
      </c>
      <c r="D35" s="14">
        <f t="shared" si="3"/>
        <v>0.19806763285024154</v>
      </c>
      <c r="E35" s="14">
        <f t="shared" si="4"/>
        <v>0.12365591397849462</v>
      </c>
      <c r="F35" s="14">
        <f t="shared" si="5"/>
        <v>-0.125</v>
      </c>
      <c r="G35" s="14">
        <f t="shared" si="6"/>
        <v>-0.33333333333333331</v>
      </c>
      <c r="H35" s="14">
        <f t="shared" si="7"/>
        <v>0.5</v>
      </c>
    </row>
    <row r="36" spans="2:8" ht="20.100000000000001" customHeight="1" thickBot="1" x14ac:dyDescent="0.25">
      <c r="B36" s="6" t="s">
        <v>5</v>
      </c>
      <c r="C36" s="14">
        <f t="shared" si="2"/>
        <v>0.28620452985586819</v>
      </c>
      <c r="D36" s="14">
        <f t="shared" si="3"/>
        <v>0.23670886075949368</v>
      </c>
      <c r="E36" s="14">
        <f t="shared" si="4"/>
        <v>0.34482758620689657</v>
      </c>
      <c r="F36" s="14">
        <f t="shared" si="5"/>
        <v>-0.66666666666666663</v>
      </c>
      <c r="G36" s="14">
        <f t="shared" si="6"/>
        <v>-0.66666666666666663</v>
      </c>
      <c r="H36" s="14" t="str">
        <f t="shared" si="7"/>
        <v>-</v>
      </c>
    </row>
    <row r="37" spans="2:8" ht="20.100000000000001" customHeight="1" thickBot="1" x14ac:dyDescent="0.25">
      <c r="B37" s="6" t="s">
        <v>6</v>
      </c>
      <c r="C37" s="14">
        <f t="shared" si="2"/>
        <v>0.17492492492492492</v>
      </c>
      <c r="D37" s="14">
        <f t="shared" si="3"/>
        <v>0.10893032384690873</v>
      </c>
      <c r="E37" s="14">
        <f t="shared" si="4"/>
        <v>0.38977635782747605</v>
      </c>
      <c r="F37" s="14">
        <f t="shared" si="5"/>
        <v>-0.81818181818181823</v>
      </c>
      <c r="G37" s="14">
        <f t="shared" si="6"/>
        <v>-0.90909090909090906</v>
      </c>
      <c r="H37" s="14" t="str">
        <f t="shared" si="7"/>
        <v>-</v>
      </c>
    </row>
    <row r="38" spans="2:8" ht="20.100000000000001" customHeight="1" thickBot="1" x14ac:dyDescent="0.25">
      <c r="B38" s="6" t="s">
        <v>7</v>
      </c>
      <c r="C38" s="14">
        <f t="shared" si="2"/>
        <v>4.6931407942238268E-2</v>
      </c>
      <c r="D38" s="14">
        <f t="shared" si="3"/>
        <v>-7.9908675799086754E-2</v>
      </c>
      <c r="E38" s="14">
        <f t="shared" si="4"/>
        <v>0.52586206896551724</v>
      </c>
      <c r="F38" s="14">
        <f t="shared" si="5"/>
        <v>3</v>
      </c>
      <c r="G38" s="14">
        <f t="shared" si="6"/>
        <v>3</v>
      </c>
      <c r="H38" s="14" t="str">
        <f t="shared" si="7"/>
        <v>-</v>
      </c>
    </row>
    <row r="39" spans="2:8" ht="20.100000000000001" customHeight="1" thickBot="1" x14ac:dyDescent="0.25">
      <c r="B39" s="6" t="s">
        <v>8</v>
      </c>
      <c r="C39" s="14">
        <f t="shared" si="2"/>
        <v>5.2031361368496079E-2</v>
      </c>
      <c r="D39" s="14">
        <f t="shared" si="3"/>
        <v>1.8962075848303395E-2</v>
      </c>
      <c r="E39" s="14">
        <f t="shared" si="4"/>
        <v>0.13466334164588528</v>
      </c>
      <c r="F39" s="14">
        <f t="shared" si="5"/>
        <v>2</v>
      </c>
      <c r="G39" s="14">
        <f t="shared" si="6"/>
        <v>1</v>
      </c>
      <c r="H39" s="14" t="str">
        <f t="shared" si="7"/>
        <v>-</v>
      </c>
    </row>
    <row r="40" spans="2:8" ht="20.100000000000001" customHeight="1" thickBot="1" x14ac:dyDescent="0.25">
      <c r="B40" s="6" t="s">
        <v>9</v>
      </c>
      <c r="C40" s="14">
        <f t="shared" si="2"/>
        <v>0.14602076124567473</v>
      </c>
      <c r="D40" s="14">
        <f t="shared" si="3"/>
        <v>0.16318407960199005</v>
      </c>
      <c r="E40" s="14">
        <f t="shared" si="4"/>
        <v>0.10681818181818181</v>
      </c>
      <c r="F40" s="14">
        <f t="shared" si="5"/>
        <v>0</v>
      </c>
      <c r="G40" s="14">
        <f t="shared" si="6"/>
        <v>0</v>
      </c>
      <c r="H40" s="14" t="str">
        <f t="shared" si="7"/>
        <v>-</v>
      </c>
    </row>
    <row r="41" spans="2:8" ht="20.100000000000001" customHeight="1" thickBot="1" x14ac:dyDescent="0.25">
      <c r="B41" s="6" t="s">
        <v>10</v>
      </c>
      <c r="C41" s="14">
        <f t="shared" si="2"/>
        <v>8.5300706531104595E-2</v>
      </c>
      <c r="D41" s="14">
        <f t="shared" si="3"/>
        <v>0.11202272010097823</v>
      </c>
      <c r="E41" s="14">
        <f t="shared" si="4"/>
        <v>5.3151100987091873E-2</v>
      </c>
      <c r="F41" s="14">
        <f t="shared" si="5"/>
        <v>-0.33333333333333331</v>
      </c>
      <c r="G41" s="14">
        <f t="shared" si="6"/>
        <v>-0.5</v>
      </c>
      <c r="H41" s="14" t="str">
        <f t="shared" si="7"/>
        <v>-</v>
      </c>
    </row>
    <row r="42" spans="2:8" ht="20.100000000000001" customHeight="1" thickBot="1" x14ac:dyDescent="0.25">
      <c r="B42" s="6" t="s">
        <v>11</v>
      </c>
      <c r="C42" s="14">
        <f t="shared" si="2"/>
        <v>9.7186287192755502E-2</v>
      </c>
      <c r="D42" s="14">
        <f t="shared" si="3"/>
        <v>9.9636741048261548E-2</v>
      </c>
      <c r="E42" s="14">
        <f t="shared" si="4"/>
        <v>9.3133047210300426E-2</v>
      </c>
      <c r="F42" s="14">
        <f t="shared" si="5"/>
        <v>-0.375</v>
      </c>
      <c r="G42" s="14">
        <f t="shared" si="6"/>
        <v>-0.3</v>
      </c>
      <c r="H42" s="14">
        <f t="shared" si="7"/>
        <v>-0.75</v>
      </c>
    </row>
    <row r="43" spans="2:8" ht="20.100000000000001" customHeight="1" thickBot="1" x14ac:dyDescent="0.25">
      <c r="B43" s="6" t="s">
        <v>12</v>
      </c>
      <c r="C43" s="14">
        <f t="shared" si="2"/>
        <v>2.0242914979757085E-2</v>
      </c>
      <c r="D43" s="14">
        <f t="shared" si="3"/>
        <v>2.6604068857589983E-2</v>
      </c>
      <c r="E43" s="14">
        <f t="shared" si="4"/>
        <v>-1.9607843137254902E-2</v>
      </c>
      <c r="F43" s="14">
        <f t="shared" si="5"/>
        <v>-0.33333333333333331</v>
      </c>
      <c r="G43" s="14">
        <f t="shared" si="6"/>
        <v>-0.33333333333333331</v>
      </c>
      <c r="H43" s="14" t="str">
        <f t="shared" si="7"/>
        <v>-</v>
      </c>
    </row>
    <row r="44" spans="2:8" ht="20.100000000000001" customHeight="1" thickBot="1" x14ac:dyDescent="0.25">
      <c r="B44" s="6" t="s">
        <v>13</v>
      </c>
      <c r="C44" s="14">
        <f t="shared" si="2"/>
        <v>0.33169834457388103</v>
      </c>
      <c r="D44" s="14">
        <f t="shared" si="3"/>
        <v>0.23730043541364296</v>
      </c>
      <c r="E44" s="14">
        <f t="shared" si="4"/>
        <v>0.8458498023715415</v>
      </c>
      <c r="F44" s="14">
        <f t="shared" si="5"/>
        <v>-0.26923076923076922</v>
      </c>
      <c r="G44" s="14">
        <f t="shared" si="6"/>
        <v>-0.17391304347826086</v>
      </c>
      <c r="H44" s="14">
        <f t="shared" si="7"/>
        <v>-1</v>
      </c>
    </row>
    <row r="45" spans="2:8" ht="20.100000000000001" customHeight="1" thickBot="1" x14ac:dyDescent="0.25">
      <c r="B45" s="6" t="s">
        <v>14</v>
      </c>
      <c r="C45" s="14">
        <f t="shared" si="2"/>
        <v>0.28361449807917155</v>
      </c>
      <c r="D45" s="14">
        <f t="shared" si="3"/>
        <v>0.29033232628398792</v>
      </c>
      <c r="E45" s="14">
        <f t="shared" si="4"/>
        <v>0.27530818079940234</v>
      </c>
      <c r="F45" s="14">
        <f t="shared" si="5"/>
        <v>0.33333333333333331</v>
      </c>
      <c r="G45" s="14">
        <f t="shared" si="6"/>
        <v>2</v>
      </c>
      <c r="H45" s="14">
        <f t="shared" si="7"/>
        <v>-0.5</v>
      </c>
    </row>
    <row r="46" spans="2:8" ht="20.100000000000001" customHeight="1" thickBot="1" x14ac:dyDescent="0.25">
      <c r="B46" s="6" t="s">
        <v>15</v>
      </c>
      <c r="C46" s="14">
        <f t="shared" si="2"/>
        <v>0.14567901234567901</v>
      </c>
      <c r="D46" s="14">
        <f t="shared" si="3"/>
        <v>0.13020439061317185</v>
      </c>
      <c r="E46" s="14">
        <f t="shared" si="4"/>
        <v>0.17471590909090909</v>
      </c>
      <c r="F46" s="14">
        <f t="shared" si="5"/>
        <v>0.5</v>
      </c>
      <c r="G46" s="14">
        <f t="shared" si="6"/>
        <v>0.5</v>
      </c>
      <c r="H46" s="14">
        <f t="shared" si="7"/>
        <v>0.5</v>
      </c>
    </row>
    <row r="47" spans="2:8" ht="20.100000000000001" customHeight="1" thickBot="1" x14ac:dyDescent="0.25">
      <c r="B47" s="6" t="s">
        <v>16</v>
      </c>
      <c r="C47" s="14">
        <f t="shared" si="2"/>
        <v>0.16351351351351351</v>
      </c>
      <c r="D47" s="14">
        <f t="shared" si="3"/>
        <v>6.8181818181818177E-2</v>
      </c>
      <c r="E47" s="14">
        <f t="shared" si="4"/>
        <v>0.27325581395348836</v>
      </c>
      <c r="F47" s="14">
        <f t="shared" si="5"/>
        <v>-1</v>
      </c>
      <c r="G47" s="14">
        <f t="shared" si="6"/>
        <v>-1</v>
      </c>
      <c r="H47" s="14" t="str">
        <f t="shared" si="7"/>
        <v>-</v>
      </c>
    </row>
    <row r="48" spans="2:8" ht="20.100000000000001" customHeight="1" thickBot="1" x14ac:dyDescent="0.25">
      <c r="B48" s="7" t="s">
        <v>17</v>
      </c>
      <c r="C48" s="14">
        <f t="shared" si="2"/>
        <v>4.2253521126760563E-2</v>
      </c>
      <c r="D48" s="14">
        <f t="shared" si="3"/>
        <v>2.2075055187637969E-3</v>
      </c>
      <c r="E48" s="14">
        <f t="shared" si="4"/>
        <v>9.7560975609756101E-2</v>
      </c>
      <c r="F48" s="14">
        <f t="shared" si="5"/>
        <v>1.8333333333333333</v>
      </c>
      <c r="G48" s="14">
        <f t="shared" si="6"/>
        <v>2.3333333333333335</v>
      </c>
      <c r="H48" s="14">
        <f t="shared" si="7"/>
        <v>1.3333333333333333</v>
      </c>
    </row>
    <row r="49" spans="2:8" ht="20.100000000000001" customHeight="1" thickBot="1" x14ac:dyDescent="0.25">
      <c r="B49" s="8" t="s">
        <v>18</v>
      </c>
      <c r="C49" s="14">
        <f t="shared" si="2"/>
        <v>0.14423076923076922</v>
      </c>
      <c r="D49" s="14">
        <f t="shared" si="3"/>
        <v>0.2</v>
      </c>
      <c r="E49" s="14">
        <f t="shared" si="4"/>
        <v>5.128205128205128E-2</v>
      </c>
      <c r="F49" s="14">
        <f t="shared" si="5"/>
        <v>-1</v>
      </c>
      <c r="G49" s="14">
        <f t="shared" si="6"/>
        <v>-1</v>
      </c>
      <c r="H49" s="14">
        <f t="shared" si="7"/>
        <v>-1</v>
      </c>
    </row>
    <row r="50" spans="2:8" ht="20.100000000000001" customHeight="1" thickBot="1" x14ac:dyDescent="0.25">
      <c r="B50" s="9" t="s">
        <v>19</v>
      </c>
      <c r="C50" s="15">
        <f t="shared" si="2"/>
        <v>0.13789536594336152</v>
      </c>
      <c r="D50" s="15">
        <f t="shared" si="3"/>
        <v>0.13501176305347801</v>
      </c>
      <c r="E50" s="15">
        <f t="shared" si="4"/>
        <v>0.14336106489184691</v>
      </c>
      <c r="F50" s="15">
        <f t="shared" si="5"/>
        <v>-0.04</v>
      </c>
      <c r="G50" s="15">
        <f t="shared" si="6"/>
        <v>-8.7301587301587297E-2</v>
      </c>
      <c r="H50" s="15">
        <f t="shared" si="7"/>
        <v>0.20833333333333334</v>
      </c>
    </row>
    <row r="53" spans="2:8" ht="25.5" customHeight="1" x14ac:dyDescent="0.2">
      <c r="B53" s="49" t="s">
        <v>118</v>
      </c>
      <c r="C53" s="49"/>
      <c r="D53" s="49"/>
      <c r="E53" s="49"/>
      <c r="F53" s="49"/>
      <c r="G53" s="49"/>
    </row>
  </sheetData>
  <mergeCells count="5">
    <mergeCell ref="B53:G53"/>
    <mergeCell ref="F31:H31"/>
    <mergeCell ref="C31:E31"/>
    <mergeCell ref="I9:N9"/>
    <mergeCell ref="C9:H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7" t="s">
        <v>119</v>
      </c>
      <c r="D9" s="28"/>
      <c r="E9" s="28"/>
      <c r="F9" s="28"/>
      <c r="G9" s="28" t="s">
        <v>120</v>
      </c>
      <c r="H9" s="28"/>
      <c r="I9" s="28"/>
      <c r="J9" s="28"/>
      <c r="K9" s="28" t="s">
        <v>122</v>
      </c>
      <c r="L9" s="28"/>
      <c r="M9" s="28"/>
      <c r="N9" s="28"/>
    </row>
    <row r="10" spans="2:14" ht="44.25" customHeight="1" thickBot="1" x14ac:dyDescent="0.25"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39</v>
      </c>
      <c r="L10" s="10" t="s">
        <v>40</v>
      </c>
      <c r="M10" s="10" t="s">
        <v>41</v>
      </c>
      <c r="N10" s="10" t="s">
        <v>42</v>
      </c>
    </row>
    <row r="11" spans="2:14" ht="20.100000000000001" customHeight="1" thickBot="1" x14ac:dyDescent="0.25">
      <c r="B11" s="5" t="s">
        <v>2</v>
      </c>
      <c r="C11" s="11">
        <v>2153</v>
      </c>
      <c r="D11" s="11">
        <v>34</v>
      </c>
      <c r="E11" s="11">
        <v>1576</v>
      </c>
      <c r="F11" s="11">
        <v>543</v>
      </c>
      <c r="G11" s="11">
        <v>2163</v>
      </c>
      <c r="H11" s="11">
        <v>0</v>
      </c>
      <c r="I11" s="11">
        <v>1650</v>
      </c>
      <c r="J11" s="11">
        <v>513</v>
      </c>
      <c r="K11" s="14">
        <f>IF(C11=0,"-",(G11-C11)/C11)</f>
        <v>4.6446818392940088E-3</v>
      </c>
      <c r="L11" s="14">
        <f>IF(D11=0,"-",(H11-D11)/D11)</f>
        <v>-1</v>
      </c>
      <c r="M11" s="14">
        <f>IF(E11=0,"-",(I11-E11)/E11)</f>
        <v>4.6954314720812185E-2</v>
      </c>
      <c r="N11" s="14">
        <f>IF(F11=0,"-",(J11-F11)/F11)</f>
        <v>-5.5248618784530384E-2</v>
      </c>
    </row>
    <row r="12" spans="2:14" ht="20.100000000000001" customHeight="1" thickBot="1" x14ac:dyDescent="0.25">
      <c r="B12" s="6" t="s">
        <v>3</v>
      </c>
      <c r="C12" s="11">
        <v>214</v>
      </c>
      <c r="D12" s="11">
        <v>0</v>
      </c>
      <c r="E12" s="11">
        <v>186</v>
      </c>
      <c r="F12" s="11">
        <v>28</v>
      </c>
      <c r="G12" s="11">
        <v>214</v>
      </c>
      <c r="H12" s="11">
        <v>0</v>
      </c>
      <c r="I12" s="11">
        <v>188</v>
      </c>
      <c r="J12" s="11">
        <v>26</v>
      </c>
      <c r="K12" s="14">
        <f t="shared" ref="K12:N28" si="0">IF(C12=0,"-",(G12-C12)/C12)</f>
        <v>0</v>
      </c>
      <c r="L12" s="14" t="str">
        <f t="shared" si="0"/>
        <v>-</v>
      </c>
      <c r="M12" s="14">
        <f t="shared" si="0"/>
        <v>1.0752688172043012E-2</v>
      </c>
      <c r="N12" s="14">
        <f t="shared" si="0"/>
        <v>-7.1428571428571425E-2</v>
      </c>
    </row>
    <row r="13" spans="2:14" ht="20.100000000000001" customHeight="1" thickBot="1" x14ac:dyDescent="0.25">
      <c r="B13" s="6" t="s">
        <v>4</v>
      </c>
      <c r="C13" s="11">
        <v>202</v>
      </c>
      <c r="D13" s="11">
        <v>3</v>
      </c>
      <c r="E13" s="11">
        <v>141</v>
      </c>
      <c r="F13" s="11">
        <v>58</v>
      </c>
      <c r="G13" s="11">
        <v>225</v>
      </c>
      <c r="H13" s="11">
        <v>0</v>
      </c>
      <c r="I13" s="11">
        <v>173</v>
      </c>
      <c r="J13" s="11">
        <v>52</v>
      </c>
      <c r="K13" s="14">
        <f t="shared" si="0"/>
        <v>0.11386138613861387</v>
      </c>
      <c r="L13" s="14">
        <f t="shared" si="0"/>
        <v>-1</v>
      </c>
      <c r="M13" s="14">
        <f t="shared" si="0"/>
        <v>0.22695035460992907</v>
      </c>
      <c r="N13" s="14">
        <f t="shared" si="0"/>
        <v>-0.10344827586206896</v>
      </c>
    </row>
    <row r="14" spans="2:14" ht="20.100000000000001" customHeight="1" thickBot="1" x14ac:dyDescent="0.25">
      <c r="B14" s="6" t="s">
        <v>5</v>
      </c>
      <c r="C14" s="11">
        <v>343</v>
      </c>
      <c r="D14" s="11">
        <v>0</v>
      </c>
      <c r="E14" s="11">
        <v>276</v>
      </c>
      <c r="F14" s="11">
        <v>67</v>
      </c>
      <c r="G14" s="11">
        <v>448</v>
      </c>
      <c r="H14" s="11">
        <v>0</v>
      </c>
      <c r="I14" s="11">
        <v>373</v>
      </c>
      <c r="J14" s="11">
        <v>75</v>
      </c>
      <c r="K14" s="14">
        <f t="shared" si="0"/>
        <v>0.30612244897959184</v>
      </c>
      <c r="L14" s="14" t="str">
        <f t="shared" si="0"/>
        <v>-</v>
      </c>
      <c r="M14" s="14">
        <f t="shared" si="0"/>
        <v>0.35144927536231885</v>
      </c>
      <c r="N14" s="14">
        <f t="shared" si="0"/>
        <v>0.11940298507462686</v>
      </c>
    </row>
    <row r="15" spans="2:14" ht="20.100000000000001" customHeight="1" thickBot="1" x14ac:dyDescent="0.25">
      <c r="B15" s="6" t="s">
        <v>6</v>
      </c>
      <c r="C15" s="11">
        <v>510</v>
      </c>
      <c r="D15" s="11">
        <v>0</v>
      </c>
      <c r="E15" s="11">
        <v>393</v>
      </c>
      <c r="F15" s="11">
        <v>117</v>
      </c>
      <c r="G15" s="11">
        <v>467</v>
      </c>
      <c r="H15" s="11">
        <v>6</v>
      </c>
      <c r="I15" s="11">
        <v>360</v>
      </c>
      <c r="J15" s="11">
        <v>101</v>
      </c>
      <c r="K15" s="14">
        <f t="shared" si="0"/>
        <v>-8.4313725490196084E-2</v>
      </c>
      <c r="L15" s="14" t="str">
        <f t="shared" si="0"/>
        <v>-</v>
      </c>
      <c r="M15" s="14">
        <f t="shared" si="0"/>
        <v>-8.3969465648854963E-2</v>
      </c>
      <c r="N15" s="14">
        <f t="shared" si="0"/>
        <v>-0.13675213675213677</v>
      </c>
    </row>
    <row r="16" spans="2:14" ht="20.100000000000001" customHeight="1" thickBot="1" x14ac:dyDescent="0.25">
      <c r="B16" s="6" t="s">
        <v>7</v>
      </c>
      <c r="C16" s="11">
        <v>93</v>
      </c>
      <c r="D16" s="11">
        <v>0</v>
      </c>
      <c r="E16" s="11">
        <v>48</v>
      </c>
      <c r="F16" s="11">
        <v>45</v>
      </c>
      <c r="G16" s="11">
        <v>122</v>
      </c>
      <c r="H16" s="11">
        <v>0</v>
      </c>
      <c r="I16" s="11">
        <v>84</v>
      </c>
      <c r="J16" s="11">
        <v>38</v>
      </c>
      <c r="K16" s="14">
        <f t="shared" si="0"/>
        <v>0.31182795698924731</v>
      </c>
      <c r="L16" s="14" t="str">
        <f t="shared" si="0"/>
        <v>-</v>
      </c>
      <c r="M16" s="14">
        <f t="shared" si="0"/>
        <v>0.75</v>
      </c>
      <c r="N16" s="14">
        <f t="shared" si="0"/>
        <v>-0.15555555555555556</v>
      </c>
    </row>
    <row r="17" spans="2:14" ht="20.100000000000001" customHeight="1" thickBot="1" x14ac:dyDescent="0.25">
      <c r="B17" s="6" t="s">
        <v>8</v>
      </c>
      <c r="C17" s="11">
        <v>426</v>
      </c>
      <c r="D17" s="11">
        <v>0</v>
      </c>
      <c r="E17" s="11">
        <v>300</v>
      </c>
      <c r="F17" s="11">
        <v>126</v>
      </c>
      <c r="G17" s="11">
        <v>414</v>
      </c>
      <c r="H17" s="11">
        <v>1</v>
      </c>
      <c r="I17" s="11">
        <v>314</v>
      </c>
      <c r="J17" s="11">
        <v>99</v>
      </c>
      <c r="K17" s="14">
        <f t="shared" si="0"/>
        <v>-2.8169014084507043E-2</v>
      </c>
      <c r="L17" s="14" t="str">
        <f t="shared" si="0"/>
        <v>-</v>
      </c>
      <c r="M17" s="14">
        <f t="shared" si="0"/>
        <v>4.6666666666666669E-2</v>
      </c>
      <c r="N17" s="14">
        <f t="shared" si="0"/>
        <v>-0.21428571428571427</v>
      </c>
    </row>
    <row r="18" spans="2:14" ht="20.100000000000001" customHeight="1" thickBot="1" x14ac:dyDescent="0.25">
      <c r="B18" s="6" t="s">
        <v>9</v>
      </c>
      <c r="C18" s="11">
        <v>396</v>
      </c>
      <c r="D18" s="11">
        <v>1</v>
      </c>
      <c r="E18" s="11">
        <v>295</v>
      </c>
      <c r="F18" s="11">
        <v>100</v>
      </c>
      <c r="G18" s="11">
        <v>495</v>
      </c>
      <c r="H18" s="11">
        <v>0</v>
      </c>
      <c r="I18" s="11">
        <v>328</v>
      </c>
      <c r="J18" s="11">
        <v>167</v>
      </c>
      <c r="K18" s="14">
        <f t="shared" si="0"/>
        <v>0.25</v>
      </c>
      <c r="L18" s="14">
        <f t="shared" si="0"/>
        <v>-1</v>
      </c>
      <c r="M18" s="14">
        <f t="shared" si="0"/>
        <v>0.11186440677966102</v>
      </c>
      <c r="N18" s="14">
        <f t="shared" si="0"/>
        <v>0.67</v>
      </c>
    </row>
    <row r="19" spans="2:14" ht="20.100000000000001" customHeight="1" thickBot="1" x14ac:dyDescent="0.25">
      <c r="B19" s="6" t="s">
        <v>10</v>
      </c>
      <c r="C19" s="11">
        <v>1202</v>
      </c>
      <c r="D19" s="11">
        <v>8</v>
      </c>
      <c r="E19" s="11">
        <v>590</v>
      </c>
      <c r="F19" s="11">
        <v>604</v>
      </c>
      <c r="G19" s="11">
        <v>1470</v>
      </c>
      <c r="H19" s="11">
        <v>7</v>
      </c>
      <c r="I19" s="11">
        <v>683</v>
      </c>
      <c r="J19" s="11">
        <v>780</v>
      </c>
      <c r="K19" s="14">
        <f t="shared" si="0"/>
        <v>0.22296173044925124</v>
      </c>
      <c r="L19" s="14">
        <f t="shared" si="0"/>
        <v>-0.125</v>
      </c>
      <c r="M19" s="14">
        <f t="shared" si="0"/>
        <v>0.15762711864406781</v>
      </c>
      <c r="N19" s="14">
        <f t="shared" si="0"/>
        <v>0.29139072847682118</v>
      </c>
    </row>
    <row r="20" spans="2:14" ht="20.100000000000001" customHeight="1" thickBot="1" x14ac:dyDescent="0.25">
      <c r="B20" s="6" t="s">
        <v>11</v>
      </c>
      <c r="C20" s="11">
        <v>1321</v>
      </c>
      <c r="D20" s="11">
        <v>7</v>
      </c>
      <c r="E20" s="11">
        <v>1074</v>
      </c>
      <c r="F20" s="11">
        <v>240</v>
      </c>
      <c r="G20" s="11">
        <v>1181</v>
      </c>
      <c r="H20" s="11">
        <v>14</v>
      </c>
      <c r="I20" s="11">
        <v>944</v>
      </c>
      <c r="J20" s="11">
        <v>223</v>
      </c>
      <c r="K20" s="14">
        <f t="shared" si="0"/>
        <v>-0.10598031794095382</v>
      </c>
      <c r="L20" s="14">
        <f t="shared" si="0"/>
        <v>1</v>
      </c>
      <c r="M20" s="14">
        <f t="shared" si="0"/>
        <v>-0.12104283054003724</v>
      </c>
      <c r="N20" s="14">
        <f t="shared" si="0"/>
        <v>-7.0833333333333331E-2</v>
      </c>
    </row>
    <row r="21" spans="2:14" ht="20.100000000000001" customHeight="1" thickBot="1" x14ac:dyDescent="0.25">
      <c r="B21" s="6" t="s">
        <v>12</v>
      </c>
      <c r="C21" s="11">
        <v>200</v>
      </c>
      <c r="D21" s="11">
        <v>1</v>
      </c>
      <c r="E21" s="11">
        <v>168</v>
      </c>
      <c r="F21" s="11">
        <v>31</v>
      </c>
      <c r="G21" s="11">
        <v>202</v>
      </c>
      <c r="H21" s="11">
        <v>0</v>
      </c>
      <c r="I21" s="11">
        <v>163</v>
      </c>
      <c r="J21" s="11">
        <v>39</v>
      </c>
      <c r="K21" s="14">
        <f t="shared" si="0"/>
        <v>0.01</v>
      </c>
      <c r="L21" s="14">
        <f t="shared" si="0"/>
        <v>-1</v>
      </c>
      <c r="M21" s="14">
        <f t="shared" si="0"/>
        <v>-2.976190476190476E-2</v>
      </c>
      <c r="N21" s="14">
        <f t="shared" si="0"/>
        <v>0.25806451612903225</v>
      </c>
    </row>
    <row r="22" spans="2:14" ht="20.100000000000001" customHeight="1" thickBot="1" x14ac:dyDescent="0.25">
      <c r="B22" s="6" t="s">
        <v>13</v>
      </c>
      <c r="C22" s="11">
        <v>451</v>
      </c>
      <c r="D22" s="11">
        <v>0</v>
      </c>
      <c r="E22" s="11">
        <v>303</v>
      </c>
      <c r="F22" s="11">
        <v>148</v>
      </c>
      <c r="G22" s="11">
        <v>435</v>
      </c>
      <c r="H22" s="11">
        <v>1</v>
      </c>
      <c r="I22" s="11">
        <v>270</v>
      </c>
      <c r="J22" s="11">
        <v>165</v>
      </c>
      <c r="K22" s="14">
        <f t="shared" si="0"/>
        <v>-3.5476718403547672E-2</v>
      </c>
      <c r="L22" s="14" t="str">
        <f t="shared" si="0"/>
        <v>-</v>
      </c>
      <c r="M22" s="14">
        <f t="shared" si="0"/>
        <v>-0.10891089108910891</v>
      </c>
      <c r="N22" s="14">
        <f t="shared" si="0"/>
        <v>0.11486486486486487</v>
      </c>
    </row>
    <row r="23" spans="2:14" ht="20.100000000000001" customHeight="1" thickBot="1" x14ac:dyDescent="0.25">
      <c r="B23" s="6" t="s">
        <v>14</v>
      </c>
      <c r="C23" s="11">
        <v>1375</v>
      </c>
      <c r="D23" s="11">
        <v>1</v>
      </c>
      <c r="E23" s="11">
        <v>673</v>
      </c>
      <c r="F23" s="11">
        <v>701</v>
      </c>
      <c r="G23" s="11">
        <v>1620</v>
      </c>
      <c r="H23" s="11">
        <v>0</v>
      </c>
      <c r="I23" s="11">
        <v>739</v>
      </c>
      <c r="J23" s="11">
        <v>881</v>
      </c>
      <c r="K23" s="14">
        <f t="shared" si="0"/>
        <v>0.17818181818181819</v>
      </c>
      <c r="L23" s="14">
        <f t="shared" si="0"/>
        <v>-1</v>
      </c>
      <c r="M23" s="14">
        <f t="shared" si="0"/>
        <v>9.8068350668647844E-2</v>
      </c>
      <c r="N23" s="14">
        <f t="shared" si="0"/>
        <v>0.25677603423680456</v>
      </c>
    </row>
    <row r="24" spans="2:14" ht="20.100000000000001" customHeight="1" thickBot="1" x14ac:dyDescent="0.25">
      <c r="B24" s="6" t="s">
        <v>15</v>
      </c>
      <c r="C24" s="11">
        <v>393</v>
      </c>
      <c r="D24" s="11">
        <v>0</v>
      </c>
      <c r="E24" s="11">
        <v>331</v>
      </c>
      <c r="F24" s="11">
        <v>62</v>
      </c>
      <c r="G24" s="11">
        <v>430</v>
      </c>
      <c r="H24" s="11">
        <v>0</v>
      </c>
      <c r="I24" s="11">
        <v>350</v>
      </c>
      <c r="J24" s="11">
        <v>80</v>
      </c>
      <c r="K24" s="14">
        <f t="shared" si="0"/>
        <v>9.4147582697201013E-2</v>
      </c>
      <c r="L24" s="14" t="str">
        <f t="shared" si="0"/>
        <v>-</v>
      </c>
      <c r="M24" s="14">
        <f t="shared" si="0"/>
        <v>5.7401812688821753E-2</v>
      </c>
      <c r="N24" s="14">
        <f t="shared" si="0"/>
        <v>0.29032258064516131</v>
      </c>
    </row>
    <row r="25" spans="2:14" ht="20.100000000000001" customHeight="1" thickBot="1" x14ac:dyDescent="0.25">
      <c r="B25" s="6" t="s">
        <v>16</v>
      </c>
      <c r="C25" s="11">
        <v>98</v>
      </c>
      <c r="D25" s="11">
        <v>0</v>
      </c>
      <c r="E25" s="11">
        <v>67</v>
      </c>
      <c r="F25" s="11">
        <v>31</v>
      </c>
      <c r="G25" s="11">
        <v>147</v>
      </c>
      <c r="H25" s="11">
        <v>0</v>
      </c>
      <c r="I25" s="11">
        <v>118</v>
      </c>
      <c r="J25" s="11">
        <v>29</v>
      </c>
      <c r="K25" s="14">
        <f t="shared" si="0"/>
        <v>0.5</v>
      </c>
      <c r="L25" s="14" t="str">
        <f t="shared" si="0"/>
        <v>-</v>
      </c>
      <c r="M25" s="14">
        <f t="shared" si="0"/>
        <v>0.76119402985074625</v>
      </c>
      <c r="N25" s="14">
        <f t="shared" si="0"/>
        <v>-6.4516129032258063E-2</v>
      </c>
    </row>
    <row r="26" spans="2:14" ht="20.100000000000001" customHeight="1" thickBot="1" x14ac:dyDescent="0.25">
      <c r="B26" s="7" t="s">
        <v>17</v>
      </c>
      <c r="C26" s="11">
        <v>257</v>
      </c>
      <c r="D26" s="11">
        <v>0</v>
      </c>
      <c r="E26" s="11">
        <v>185</v>
      </c>
      <c r="F26" s="11">
        <v>72</v>
      </c>
      <c r="G26" s="11">
        <v>287</v>
      </c>
      <c r="H26" s="11">
        <v>0</v>
      </c>
      <c r="I26" s="11">
        <v>212</v>
      </c>
      <c r="J26" s="11">
        <v>75</v>
      </c>
      <c r="K26" s="14">
        <f t="shared" si="0"/>
        <v>0.11673151750972763</v>
      </c>
      <c r="L26" s="14" t="str">
        <f t="shared" si="0"/>
        <v>-</v>
      </c>
      <c r="M26" s="14">
        <f t="shared" si="0"/>
        <v>0.14594594594594595</v>
      </c>
      <c r="N26" s="14">
        <f t="shared" si="0"/>
        <v>4.1666666666666664E-2</v>
      </c>
    </row>
    <row r="27" spans="2:14" ht="20.100000000000001" customHeight="1" thickBot="1" x14ac:dyDescent="0.25">
      <c r="B27" s="8" t="s">
        <v>18</v>
      </c>
      <c r="C27" s="11">
        <v>57</v>
      </c>
      <c r="D27" s="11">
        <v>0</v>
      </c>
      <c r="E27" s="11">
        <v>51</v>
      </c>
      <c r="F27" s="11">
        <v>6</v>
      </c>
      <c r="G27" s="11">
        <v>83</v>
      </c>
      <c r="H27" s="11">
        <v>11</v>
      </c>
      <c r="I27" s="11">
        <v>55</v>
      </c>
      <c r="J27" s="11">
        <v>17</v>
      </c>
      <c r="K27" s="14">
        <f t="shared" si="0"/>
        <v>0.45614035087719296</v>
      </c>
      <c r="L27" s="14" t="str">
        <f t="shared" si="0"/>
        <v>-</v>
      </c>
      <c r="M27" s="14">
        <f t="shared" si="0"/>
        <v>7.8431372549019607E-2</v>
      </c>
      <c r="N27" s="14">
        <f t="shared" si="0"/>
        <v>1.8333333333333333</v>
      </c>
    </row>
    <row r="28" spans="2:14" ht="20.100000000000001" customHeight="1" thickBot="1" x14ac:dyDescent="0.25">
      <c r="B28" s="9" t="s">
        <v>19</v>
      </c>
      <c r="C28" s="12">
        <f>SUM(C11:C27)</f>
        <v>9691</v>
      </c>
      <c r="D28" s="12">
        <f t="shared" ref="D28:F28" si="1">SUM(D11:D27)</f>
        <v>55</v>
      </c>
      <c r="E28" s="12">
        <f t="shared" si="1"/>
        <v>6657</v>
      </c>
      <c r="F28" s="12">
        <f t="shared" si="1"/>
        <v>2979</v>
      </c>
      <c r="G28" s="12">
        <f>SUM(G11:G27)</f>
        <v>10403</v>
      </c>
      <c r="H28" s="12">
        <f t="shared" ref="H28:J28" si="2">SUM(H11:H27)</f>
        <v>40</v>
      </c>
      <c r="I28" s="12">
        <f t="shared" si="2"/>
        <v>7004</v>
      </c>
      <c r="J28" s="12">
        <f t="shared" si="2"/>
        <v>3360</v>
      </c>
      <c r="K28" s="15">
        <f t="shared" si="0"/>
        <v>7.3470230110411719E-2</v>
      </c>
      <c r="L28" s="15">
        <f t="shared" si="0"/>
        <v>-0.27272727272727271</v>
      </c>
      <c r="M28" s="15">
        <f t="shared" si="0"/>
        <v>5.2125582094036352E-2</v>
      </c>
      <c r="N28" s="15">
        <f t="shared" si="0"/>
        <v>0.12789526686807653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 t="s">
        <v>119</v>
      </c>
      <c r="D9" s="28"/>
      <c r="E9" s="28"/>
      <c r="F9" s="28"/>
      <c r="G9" s="28"/>
      <c r="H9" s="28" t="s">
        <v>120</v>
      </c>
      <c r="I9" s="28"/>
      <c r="J9" s="28"/>
      <c r="K9" s="28"/>
      <c r="L9" s="28"/>
      <c r="M9" s="28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43</v>
      </c>
      <c r="D10" s="10" t="s">
        <v>44</v>
      </c>
      <c r="E10" s="10" t="s">
        <v>45</v>
      </c>
      <c r="F10" s="10" t="s">
        <v>46</v>
      </c>
      <c r="G10" s="10" t="s">
        <v>47</v>
      </c>
      <c r="H10" s="10" t="s">
        <v>48</v>
      </c>
      <c r="I10" s="10" t="s">
        <v>49</v>
      </c>
      <c r="J10" s="10" t="s">
        <v>50</v>
      </c>
      <c r="K10" s="10" t="s">
        <v>51</v>
      </c>
      <c r="L10" s="10" t="s">
        <v>52</v>
      </c>
      <c r="M10" s="10" t="s">
        <v>43</v>
      </c>
      <c r="N10" s="10" t="s">
        <v>44</v>
      </c>
      <c r="O10" s="10" t="s">
        <v>45</v>
      </c>
      <c r="P10" s="10" t="s">
        <v>46</v>
      </c>
      <c r="Q10" s="10" t="s">
        <v>47</v>
      </c>
    </row>
    <row r="11" spans="2:17" ht="20.100000000000001" customHeight="1" thickBot="1" x14ac:dyDescent="0.25">
      <c r="B11" s="5" t="s">
        <v>2</v>
      </c>
      <c r="C11" s="11">
        <v>1516</v>
      </c>
      <c r="D11" s="11">
        <v>1025</v>
      </c>
      <c r="E11" s="11">
        <v>311</v>
      </c>
      <c r="F11" s="11">
        <v>167</v>
      </c>
      <c r="G11" s="11">
        <v>13</v>
      </c>
      <c r="H11" s="11">
        <v>1690</v>
      </c>
      <c r="I11" s="11">
        <v>1189</v>
      </c>
      <c r="J11" s="11">
        <v>298</v>
      </c>
      <c r="K11" s="11">
        <v>174</v>
      </c>
      <c r="L11" s="11">
        <v>29</v>
      </c>
      <c r="M11" s="14">
        <f>IF(C11=0,"-",(H11-C11)/C11)</f>
        <v>0.11477572559366754</v>
      </c>
      <c r="N11" s="14">
        <f>IF(D11=0,"-",(I11-D11)/D11)</f>
        <v>0.16</v>
      </c>
      <c r="O11" s="14">
        <f>IF(E11=0,"-",(J11-E11)/E11)</f>
        <v>-4.1800643086816719E-2</v>
      </c>
      <c r="P11" s="14">
        <f>IF(F11=0,"-",(K11-F11)/F11)</f>
        <v>4.1916167664670656E-2</v>
      </c>
      <c r="Q11" s="14">
        <f>IF(G11=0,"-",(L11-G11)/G11)</f>
        <v>1.2307692307692308</v>
      </c>
    </row>
    <row r="12" spans="2:17" ht="20.100000000000001" customHeight="1" thickBot="1" x14ac:dyDescent="0.25">
      <c r="B12" s="6" t="s">
        <v>3</v>
      </c>
      <c r="C12" s="11">
        <v>194</v>
      </c>
      <c r="D12" s="11">
        <v>120</v>
      </c>
      <c r="E12" s="11">
        <v>61</v>
      </c>
      <c r="F12" s="11">
        <v>11</v>
      </c>
      <c r="G12" s="11">
        <v>2</v>
      </c>
      <c r="H12" s="11">
        <v>271</v>
      </c>
      <c r="I12" s="11">
        <v>130</v>
      </c>
      <c r="J12" s="11">
        <v>117</v>
      </c>
      <c r="K12" s="11">
        <v>17</v>
      </c>
      <c r="L12" s="11">
        <v>7</v>
      </c>
      <c r="M12" s="14">
        <f t="shared" ref="M12:Q28" si="0">IF(C12=0,"-",(H12-C12)/C12)</f>
        <v>0.39690721649484534</v>
      </c>
      <c r="N12" s="14">
        <f t="shared" si="0"/>
        <v>8.3333333333333329E-2</v>
      </c>
      <c r="O12" s="14">
        <f t="shared" si="0"/>
        <v>0.91803278688524592</v>
      </c>
      <c r="P12" s="14">
        <f t="shared" si="0"/>
        <v>0.54545454545454541</v>
      </c>
      <c r="Q12" s="14">
        <f t="shared" si="0"/>
        <v>2.5</v>
      </c>
    </row>
    <row r="13" spans="2:17" ht="20.100000000000001" customHeight="1" thickBot="1" x14ac:dyDescent="0.25">
      <c r="B13" s="6" t="s">
        <v>4</v>
      </c>
      <c r="C13" s="11">
        <v>159</v>
      </c>
      <c r="D13" s="11">
        <v>121</v>
      </c>
      <c r="E13" s="11">
        <v>29</v>
      </c>
      <c r="F13" s="11">
        <v>9</v>
      </c>
      <c r="G13" s="11">
        <v>0</v>
      </c>
      <c r="H13" s="11">
        <v>186</v>
      </c>
      <c r="I13" s="11">
        <v>152</v>
      </c>
      <c r="J13" s="11">
        <v>28</v>
      </c>
      <c r="K13" s="11">
        <v>6</v>
      </c>
      <c r="L13" s="11">
        <v>0</v>
      </c>
      <c r="M13" s="14">
        <f t="shared" si="0"/>
        <v>0.16981132075471697</v>
      </c>
      <c r="N13" s="14">
        <f t="shared" si="0"/>
        <v>0.256198347107438</v>
      </c>
      <c r="O13" s="14">
        <f t="shared" si="0"/>
        <v>-3.4482758620689655E-2</v>
      </c>
      <c r="P13" s="14">
        <f t="shared" si="0"/>
        <v>-0.33333333333333331</v>
      </c>
      <c r="Q13" s="14" t="str">
        <f t="shared" si="0"/>
        <v>-</v>
      </c>
    </row>
    <row r="14" spans="2:17" ht="20.100000000000001" customHeight="1" thickBot="1" x14ac:dyDescent="0.25">
      <c r="B14" s="6" t="s">
        <v>5</v>
      </c>
      <c r="C14" s="11">
        <v>217</v>
      </c>
      <c r="D14" s="11">
        <v>107</v>
      </c>
      <c r="E14" s="11">
        <v>89</v>
      </c>
      <c r="F14" s="11">
        <v>13</v>
      </c>
      <c r="G14" s="11">
        <v>8</v>
      </c>
      <c r="H14" s="11">
        <v>262</v>
      </c>
      <c r="I14" s="11">
        <v>151</v>
      </c>
      <c r="J14" s="11">
        <v>100</v>
      </c>
      <c r="K14" s="11">
        <v>8</v>
      </c>
      <c r="L14" s="11">
        <v>3</v>
      </c>
      <c r="M14" s="14">
        <f t="shared" si="0"/>
        <v>0.20737327188940091</v>
      </c>
      <c r="N14" s="14">
        <f t="shared" si="0"/>
        <v>0.41121495327102803</v>
      </c>
      <c r="O14" s="14">
        <f t="shared" si="0"/>
        <v>0.12359550561797752</v>
      </c>
      <c r="P14" s="14">
        <f t="shared" si="0"/>
        <v>-0.38461538461538464</v>
      </c>
      <c r="Q14" s="14">
        <f t="shared" si="0"/>
        <v>-0.625</v>
      </c>
    </row>
    <row r="15" spans="2:17" ht="20.100000000000001" customHeight="1" thickBot="1" x14ac:dyDescent="0.25">
      <c r="B15" s="6" t="s">
        <v>6</v>
      </c>
      <c r="C15" s="11">
        <v>777</v>
      </c>
      <c r="D15" s="11">
        <v>551</v>
      </c>
      <c r="E15" s="11">
        <v>167</v>
      </c>
      <c r="F15" s="11">
        <v>48</v>
      </c>
      <c r="G15" s="11">
        <v>11</v>
      </c>
      <c r="H15" s="11">
        <v>905</v>
      </c>
      <c r="I15" s="11">
        <v>654</v>
      </c>
      <c r="J15" s="11">
        <v>218</v>
      </c>
      <c r="K15" s="11">
        <v>28</v>
      </c>
      <c r="L15" s="11">
        <v>5</v>
      </c>
      <c r="M15" s="14">
        <f t="shared" si="0"/>
        <v>0.16473616473616473</v>
      </c>
      <c r="N15" s="14">
        <f t="shared" si="0"/>
        <v>0.18693284936479129</v>
      </c>
      <c r="O15" s="14">
        <f t="shared" si="0"/>
        <v>0.30538922155688625</v>
      </c>
      <c r="P15" s="14">
        <f t="shared" si="0"/>
        <v>-0.41666666666666669</v>
      </c>
      <c r="Q15" s="14">
        <f t="shared" si="0"/>
        <v>-0.54545454545454541</v>
      </c>
    </row>
    <row r="16" spans="2:17" ht="20.100000000000001" customHeight="1" thickBot="1" x14ac:dyDescent="0.25">
      <c r="B16" s="6" t="s">
        <v>7</v>
      </c>
      <c r="C16" s="11">
        <v>67</v>
      </c>
      <c r="D16" s="11">
        <v>49</v>
      </c>
      <c r="E16" s="11">
        <v>14</v>
      </c>
      <c r="F16" s="11">
        <v>4</v>
      </c>
      <c r="G16" s="11">
        <v>0</v>
      </c>
      <c r="H16" s="11">
        <v>104</v>
      </c>
      <c r="I16" s="11">
        <v>70</v>
      </c>
      <c r="J16" s="11">
        <v>25</v>
      </c>
      <c r="K16" s="11">
        <v>9</v>
      </c>
      <c r="L16" s="11">
        <v>0</v>
      </c>
      <c r="M16" s="14">
        <f t="shared" si="0"/>
        <v>0.55223880597014929</v>
      </c>
      <c r="N16" s="14">
        <f t="shared" si="0"/>
        <v>0.42857142857142855</v>
      </c>
      <c r="O16" s="14">
        <f t="shared" si="0"/>
        <v>0.7857142857142857</v>
      </c>
      <c r="P16" s="14">
        <f t="shared" si="0"/>
        <v>1.25</v>
      </c>
      <c r="Q16" s="14" t="str">
        <f t="shared" si="0"/>
        <v>-</v>
      </c>
    </row>
    <row r="17" spans="2:17" ht="20.100000000000001" customHeight="1" thickBot="1" x14ac:dyDescent="0.25">
      <c r="B17" s="6" t="s">
        <v>8</v>
      </c>
      <c r="C17" s="11">
        <v>164</v>
      </c>
      <c r="D17" s="11">
        <v>109</v>
      </c>
      <c r="E17" s="11">
        <v>30</v>
      </c>
      <c r="F17" s="11">
        <v>21</v>
      </c>
      <c r="G17" s="11">
        <v>4</v>
      </c>
      <c r="H17" s="11">
        <v>178</v>
      </c>
      <c r="I17" s="11">
        <v>116</v>
      </c>
      <c r="J17" s="11">
        <v>42</v>
      </c>
      <c r="K17" s="11">
        <v>19</v>
      </c>
      <c r="L17" s="11">
        <v>1</v>
      </c>
      <c r="M17" s="14">
        <f t="shared" si="0"/>
        <v>8.5365853658536592E-2</v>
      </c>
      <c r="N17" s="14">
        <f t="shared" si="0"/>
        <v>6.4220183486238536E-2</v>
      </c>
      <c r="O17" s="14">
        <f t="shared" si="0"/>
        <v>0.4</v>
      </c>
      <c r="P17" s="14">
        <f t="shared" si="0"/>
        <v>-9.5238095238095233E-2</v>
      </c>
      <c r="Q17" s="14">
        <f t="shared" si="0"/>
        <v>-0.75</v>
      </c>
    </row>
    <row r="18" spans="2:17" ht="20.100000000000001" customHeight="1" thickBot="1" x14ac:dyDescent="0.25">
      <c r="B18" s="6" t="s">
        <v>9</v>
      </c>
      <c r="C18" s="11">
        <v>271</v>
      </c>
      <c r="D18" s="11">
        <v>179</v>
      </c>
      <c r="E18" s="11">
        <v>75</v>
      </c>
      <c r="F18" s="11">
        <v>16</v>
      </c>
      <c r="G18" s="11">
        <v>1</v>
      </c>
      <c r="H18" s="11">
        <v>342</v>
      </c>
      <c r="I18" s="11">
        <v>217</v>
      </c>
      <c r="J18" s="11">
        <v>92</v>
      </c>
      <c r="K18" s="11">
        <v>29</v>
      </c>
      <c r="L18" s="11">
        <v>4</v>
      </c>
      <c r="M18" s="14">
        <f t="shared" si="0"/>
        <v>0.26199261992619927</v>
      </c>
      <c r="N18" s="14">
        <f t="shared" si="0"/>
        <v>0.21229050279329609</v>
      </c>
      <c r="O18" s="14">
        <f t="shared" si="0"/>
        <v>0.22666666666666666</v>
      </c>
      <c r="P18" s="14">
        <f t="shared" si="0"/>
        <v>0.8125</v>
      </c>
      <c r="Q18" s="14">
        <f t="shared" si="0"/>
        <v>3</v>
      </c>
    </row>
    <row r="19" spans="2:17" ht="20.100000000000001" customHeight="1" thickBot="1" x14ac:dyDescent="0.25">
      <c r="B19" s="6" t="s">
        <v>10</v>
      </c>
      <c r="C19" s="11">
        <v>467</v>
      </c>
      <c r="D19" s="11">
        <v>245</v>
      </c>
      <c r="E19" s="11">
        <v>169</v>
      </c>
      <c r="F19" s="11">
        <v>34</v>
      </c>
      <c r="G19" s="11">
        <v>19</v>
      </c>
      <c r="H19" s="11">
        <v>593</v>
      </c>
      <c r="I19" s="11">
        <v>293</v>
      </c>
      <c r="J19" s="11">
        <v>214</v>
      </c>
      <c r="K19" s="11">
        <v>62</v>
      </c>
      <c r="L19" s="11">
        <v>24</v>
      </c>
      <c r="M19" s="14">
        <f t="shared" si="0"/>
        <v>0.26980728051391861</v>
      </c>
      <c r="N19" s="14">
        <f t="shared" si="0"/>
        <v>0.19591836734693877</v>
      </c>
      <c r="O19" s="14">
        <f t="shared" si="0"/>
        <v>0.26627218934911245</v>
      </c>
      <c r="P19" s="14">
        <f t="shared" si="0"/>
        <v>0.82352941176470584</v>
      </c>
      <c r="Q19" s="14">
        <f t="shared" si="0"/>
        <v>0.26315789473684209</v>
      </c>
    </row>
    <row r="20" spans="2:17" ht="20.100000000000001" customHeight="1" thickBot="1" x14ac:dyDescent="0.25">
      <c r="B20" s="6" t="s">
        <v>11</v>
      </c>
      <c r="C20" s="11">
        <v>1006</v>
      </c>
      <c r="D20" s="11">
        <v>565</v>
      </c>
      <c r="E20" s="11">
        <v>323</v>
      </c>
      <c r="F20" s="11">
        <v>91</v>
      </c>
      <c r="G20" s="11">
        <v>27</v>
      </c>
      <c r="H20" s="11">
        <v>1275</v>
      </c>
      <c r="I20" s="11">
        <v>779</v>
      </c>
      <c r="J20" s="11">
        <v>382</v>
      </c>
      <c r="K20" s="11">
        <v>77</v>
      </c>
      <c r="L20" s="11">
        <v>37</v>
      </c>
      <c r="M20" s="14">
        <f t="shared" si="0"/>
        <v>0.2673956262425447</v>
      </c>
      <c r="N20" s="14">
        <f t="shared" si="0"/>
        <v>0.37876106194690268</v>
      </c>
      <c r="O20" s="14">
        <f t="shared" si="0"/>
        <v>0.1826625386996904</v>
      </c>
      <c r="P20" s="14">
        <f t="shared" si="0"/>
        <v>-0.15384615384615385</v>
      </c>
      <c r="Q20" s="14">
        <f t="shared" si="0"/>
        <v>0.37037037037037035</v>
      </c>
    </row>
    <row r="21" spans="2:17" ht="20.100000000000001" customHeight="1" thickBot="1" x14ac:dyDescent="0.25">
      <c r="B21" s="6" t="s">
        <v>12</v>
      </c>
      <c r="C21" s="11">
        <v>152</v>
      </c>
      <c r="D21" s="11">
        <v>136</v>
      </c>
      <c r="E21" s="11">
        <v>11</v>
      </c>
      <c r="F21" s="11">
        <v>5</v>
      </c>
      <c r="G21" s="11">
        <v>0</v>
      </c>
      <c r="H21" s="11">
        <v>157</v>
      </c>
      <c r="I21" s="11">
        <v>145</v>
      </c>
      <c r="J21" s="11">
        <v>8</v>
      </c>
      <c r="K21" s="11">
        <v>4</v>
      </c>
      <c r="L21" s="11">
        <v>0</v>
      </c>
      <c r="M21" s="14">
        <f t="shared" si="0"/>
        <v>3.2894736842105261E-2</v>
      </c>
      <c r="N21" s="14">
        <f t="shared" si="0"/>
        <v>6.6176470588235295E-2</v>
      </c>
      <c r="O21" s="14">
        <f t="shared" si="0"/>
        <v>-0.27272727272727271</v>
      </c>
      <c r="P21" s="14">
        <f t="shared" si="0"/>
        <v>-0.2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11">
        <v>228</v>
      </c>
      <c r="D22" s="11">
        <v>164</v>
      </c>
      <c r="E22" s="11">
        <v>35</v>
      </c>
      <c r="F22" s="11">
        <v>23</v>
      </c>
      <c r="G22" s="11">
        <v>6</v>
      </c>
      <c r="H22" s="11">
        <v>272</v>
      </c>
      <c r="I22" s="11">
        <v>188</v>
      </c>
      <c r="J22" s="11">
        <v>47</v>
      </c>
      <c r="K22" s="11">
        <v>32</v>
      </c>
      <c r="L22" s="11">
        <v>5</v>
      </c>
      <c r="M22" s="14">
        <f t="shared" si="0"/>
        <v>0.19298245614035087</v>
      </c>
      <c r="N22" s="14">
        <f t="shared" si="0"/>
        <v>0.14634146341463414</v>
      </c>
      <c r="O22" s="14">
        <f t="shared" si="0"/>
        <v>0.34285714285714286</v>
      </c>
      <c r="P22" s="14">
        <f t="shared" si="0"/>
        <v>0.39130434782608697</v>
      </c>
      <c r="Q22" s="14">
        <f t="shared" si="0"/>
        <v>-0.16666666666666666</v>
      </c>
    </row>
    <row r="23" spans="2:17" ht="20.100000000000001" customHeight="1" thickBot="1" x14ac:dyDescent="0.25">
      <c r="B23" s="6" t="s">
        <v>14</v>
      </c>
      <c r="C23" s="11">
        <v>309</v>
      </c>
      <c r="D23" s="11">
        <v>160</v>
      </c>
      <c r="E23" s="11">
        <v>89</v>
      </c>
      <c r="F23" s="11">
        <v>41</v>
      </c>
      <c r="G23" s="11">
        <v>19</v>
      </c>
      <c r="H23" s="11">
        <v>356</v>
      </c>
      <c r="I23" s="11">
        <v>177</v>
      </c>
      <c r="J23" s="11">
        <v>118</v>
      </c>
      <c r="K23" s="11">
        <v>35</v>
      </c>
      <c r="L23" s="11">
        <v>26</v>
      </c>
      <c r="M23" s="14">
        <f t="shared" si="0"/>
        <v>0.15210355987055016</v>
      </c>
      <c r="N23" s="14">
        <f t="shared" si="0"/>
        <v>0.10625</v>
      </c>
      <c r="O23" s="14">
        <f t="shared" si="0"/>
        <v>0.3258426966292135</v>
      </c>
      <c r="P23" s="14">
        <f t="shared" si="0"/>
        <v>-0.14634146341463414</v>
      </c>
      <c r="Q23" s="14">
        <f t="shared" si="0"/>
        <v>0.36842105263157893</v>
      </c>
    </row>
    <row r="24" spans="2:17" ht="20.100000000000001" customHeight="1" thickBot="1" x14ac:dyDescent="0.25">
      <c r="B24" s="6" t="s">
        <v>15</v>
      </c>
      <c r="C24" s="11">
        <v>412</v>
      </c>
      <c r="D24" s="11">
        <v>257</v>
      </c>
      <c r="E24" s="11">
        <v>144</v>
      </c>
      <c r="F24" s="11">
        <v>10</v>
      </c>
      <c r="G24" s="11">
        <v>1</v>
      </c>
      <c r="H24" s="11">
        <v>553</v>
      </c>
      <c r="I24" s="11">
        <v>327</v>
      </c>
      <c r="J24" s="11">
        <v>210</v>
      </c>
      <c r="K24" s="11">
        <v>13</v>
      </c>
      <c r="L24" s="11">
        <v>3</v>
      </c>
      <c r="M24" s="14">
        <f t="shared" si="0"/>
        <v>0.34223300970873788</v>
      </c>
      <c r="N24" s="14">
        <f t="shared" si="0"/>
        <v>0.2723735408560311</v>
      </c>
      <c r="O24" s="14">
        <f t="shared" si="0"/>
        <v>0.45833333333333331</v>
      </c>
      <c r="P24" s="14">
        <f t="shared" si="0"/>
        <v>0.3</v>
      </c>
      <c r="Q24" s="14">
        <f t="shared" si="0"/>
        <v>2</v>
      </c>
    </row>
    <row r="25" spans="2:17" ht="20.100000000000001" customHeight="1" thickBot="1" x14ac:dyDescent="0.25">
      <c r="B25" s="6" t="s">
        <v>16</v>
      </c>
      <c r="C25" s="11">
        <v>111</v>
      </c>
      <c r="D25" s="11">
        <v>49</v>
      </c>
      <c r="E25" s="11">
        <v>59</v>
      </c>
      <c r="F25" s="11">
        <v>3</v>
      </c>
      <c r="G25" s="11">
        <v>0</v>
      </c>
      <c r="H25" s="11">
        <v>107</v>
      </c>
      <c r="I25" s="11">
        <v>36</v>
      </c>
      <c r="J25" s="11">
        <v>70</v>
      </c>
      <c r="K25" s="11">
        <v>0</v>
      </c>
      <c r="L25" s="11">
        <v>1</v>
      </c>
      <c r="M25" s="14">
        <f t="shared" si="0"/>
        <v>-3.6036036036036036E-2</v>
      </c>
      <c r="N25" s="14">
        <f t="shared" si="0"/>
        <v>-0.26530612244897961</v>
      </c>
      <c r="O25" s="14">
        <f t="shared" si="0"/>
        <v>0.1864406779661017</v>
      </c>
      <c r="P25" s="14">
        <f t="shared" si="0"/>
        <v>-1</v>
      </c>
      <c r="Q25" s="14" t="str">
        <f t="shared" si="0"/>
        <v>-</v>
      </c>
    </row>
    <row r="26" spans="2:17" ht="20.100000000000001" customHeight="1" thickBot="1" x14ac:dyDescent="0.25">
      <c r="B26" s="7" t="s">
        <v>17</v>
      </c>
      <c r="C26" s="11">
        <v>334</v>
      </c>
      <c r="D26" s="11">
        <v>190</v>
      </c>
      <c r="E26" s="11">
        <v>134</v>
      </c>
      <c r="F26" s="11">
        <v>6</v>
      </c>
      <c r="G26" s="11">
        <v>4</v>
      </c>
      <c r="H26" s="11">
        <v>348</v>
      </c>
      <c r="I26" s="11">
        <v>155</v>
      </c>
      <c r="J26" s="11">
        <v>176</v>
      </c>
      <c r="K26" s="11">
        <v>11</v>
      </c>
      <c r="L26" s="11">
        <v>6</v>
      </c>
      <c r="M26" s="14">
        <f t="shared" si="0"/>
        <v>4.1916167664670656E-2</v>
      </c>
      <c r="N26" s="14">
        <f t="shared" si="0"/>
        <v>-0.18421052631578946</v>
      </c>
      <c r="O26" s="14">
        <f t="shared" si="0"/>
        <v>0.31343283582089554</v>
      </c>
      <c r="P26" s="14">
        <f t="shared" si="0"/>
        <v>0.83333333333333337</v>
      </c>
      <c r="Q26" s="14">
        <f t="shared" si="0"/>
        <v>0.5</v>
      </c>
    </row>
    <row r="27" spans="2:17" ht="20.100000000000001" customHeight="1" thickBot="1" x14ac:dyDescent="0.25">
      <c r="B27" s="8" t="s">
        <v>18</v>
      </c>
      <c r="C27" s="11">
        <v>42</v>
      </c>
      <c r="D27" s="11">
        <v>29</v>
      </c>
      <c r="E27" s="11">
        <v>13</v>
      </c>
      <c r="F27" s="11">
        <v>0</v>
      </c>
      <c r="G27" s="11">
        <v>0</v>
      </c>
      <c r="H27" s="11">
        <v>54</v>
      </c>
      <c r="I27" s="11">
        <v>34</v>
      </c>
      <c r="J27" s="11">
        <v>20</v>
      </c>
      <c r="K27" s="11">
        <v>0</v>
      </c>
      <c r="L27" s="11">
        <v>0</v>
      </c>
      <c r="M27" s="14">
        <f t="shared" si="0"/>
        <v>0.2857142857142857</v>
      </c>
      <c r="N27" s="14">
        <f t="shared" si="0"/>
        <v>0.17241379310344829</v>
      </c>
      <c r="O27" s="14">
        <f t="shared" si="0"/>
        <v>0.53846153846153844</v>
      </c>
      <c r="P27" s="14" t="str">
        <f t="shared" si="0"/>
        <v>-</v>
      </c>
      <c r="Q27" s="14" t="str">
        <f t="shared" si="0"/>
        <v>-</v>
      </c>
    </row>
    <row r="28" spans="2:17" ht="20.100000000000001" customHeight="1" thickBot="1" x14ac:dyDescent="0.25">
      <c r="B28" s="9" t="s">
        <v>19</v>
      </c>
      <c r="C28" s="12">
        <f>SUM(C11:C27)</f>
        <v>6426</v>
      </c>
      <c r="D28" s="12">
        <f t="shared" ref="D28:G28" si="1">SUM(D11:D27)</f>
        <v>4056</v>
      </c>
      <c r="E28" s="12">
        <f t="shared" si="1"/>
        <v>1753</v>
      </c>
      <c r="F28" s="12">
        <f t="shared" si="1"/>
        <v>502</v>
      </c>
      <c r="G28" s="12">
        <f t="shared" si="1"/>
        <v>115</v>
      </c>
      <c r="H28" s="12">
        <f>SUM(H11:H27)</f>
        <v>7653</v>
      </c>
      <c r="I28" s="12">
        <f t="shared" ref="I28:L28" si="2">SUM(I11:I27)</f>
        <v>4813</v>
      </c>
      <c r="J28" s="12">
        <f t="shared" si="2"/>
        <v>2165</v>
      </c>
      <c r="K28" s="12">
        <f t="shared" si="2"/>
        <v>524</v>
      </c>
      <c r="L28" s="12">
        <f t="shared" si="2"/>
        <v>151</v>
      </c>
      <c r="M28" s="15">
        <f t="shared" si="0"/>
        <v>0.19094304388422034</v>
      </c>
      <c r="N28" s="15">
        <f t="shared" si="0"/>
        <v>0.18663708086785011</v>
      </c>
      <c r="O28" s="15">
        <f t="shared" si="0"/>
        <v>0.23502567027952082</v>
      </c>
      <c r="P28" s="15">
        <f t="shared" si="0"/>
        <v>4.3824701195219126E-2</v>
      </c>
      <c r="Q28" s="15">
        <f t="shared" si="0"/>
        <v>0.31304347826086959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625" bestFit="1" customWidth="1"/>
    <col min="4" max="5" width="12.5" bestFit="1" customWidth="1"/>
    <col min="6" max="6" width="10.125" bestFit="1" customWidth="1"/>
    <col min="7" max="7" width="12" bestFit="1" customWidth="1"/>
    <col min="8" max="8" width="8.625" bestFit="1" customWidth="1"/>
    <col min="9" max="10" width="12.5" bestFit="1" customWidth="1"/>
    <col min="11" max="11" width="10.125" bestFit="1" customWidth="1"/>
    <col min="12" max="12" width="12" bestFit="1" customWidth="1"/>
    <col min="13" max="13" width="9.1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7" t="s">
        <v>119</v>
      </c>
      <c r="D9" s="28"/>
      <c r="E9" s="28"/>
      <c r="F9" s="28"/>
      <c r="G9" s="28"/>
      <c r="H9" s="27" t="s">
        <v>120</v>
      </c>
      <c r="I9" s="28"/>
      <c r="J9" s="28"/>
      <c r="K9" s="28"/>
      <c r="L9" s="28"/>
      <c r="M9" s="27" t="s">
        <v>122</v>
      </c>
      <c r="N9" s="28"/>
      <c r="O9" s="28"/>
      <c r="P9" s="28"/>
      <c r="Q9" s="28"/>
    </row>
    <row r="10" spans="2:17" ht="44.25" customHeight="1" thickBot="1" x14ac:dyDescent="0.25">
      <c r="C10" s="10" t="s">
        <v>33</v>
      </c>
      <c r="D10" s="10" t="s">
        <v>53</v>
      </c>
      <c r="E10" s="10" t="s">
        <v>54</v>
      </c>
      <c r="F10" s="10" t="s">
        <v>46</v>
      </c>
      <c r="G10" s="10" t="s">
        <v>55</v>
      </c>
      <c r="H10" s="10" t="s">
        <v>33</v>
      </c>
      <c r="I10" s="10" t="s">
        <v>53</v>
      </c>
      <c r="J10" s="10" t="s">
        <v>54</v>
      </c>
      <c r="K10" s="10" t="s">
        <v>46</v>
      </c>
      <c r="L10" s="10" t="s">
        <v>55</v>
      </c>
      <c r="M10" s="10" t="s">
        <v>33</v>
      </c>
      <c r="N10" s="10" t="s">
        <v>53</v>
      </c>
      <c r="O10" s="10" t="s">
        <v>54</v>
      </c>
      <c r="P10" s="10" t="s">
        <v>46</v>
      </c>
      <c r="Q10" s="10" t="s">
        <v>55</v>
      </c>
    </row>
    <row r="11" spans="2:17" ht="20.100000000000001" customHeight="1" thickBot="1" x14ac:dyDescent="0.25">
      <c r="B11" s="5" t="s">
        <v>2</v>
      </c>
      <c r="C11" s="21">
        <v>1461</v>
      </c>
      <c r="D11" s="21">
        <v>716</v>
      </c>
      <c r="E11" s="21">
        <v>174</v>
      </c>
      <c r="F11" s="21">
        <v>456</v>
      </c>
      <c r="G11" s="21">
        <v>115</v>
      </c>
      <c r="H11" s="21">
        <v>1654</v>
      </c>
      <c r="I11" s="21">
        <v>736</v>
      </c>
      <c r="J11" s="21">
        <v>246</v>
      </c>
      <c r="K11" s="21">
        <v>530</v>
      </c>
      <c r="L11" s="21">
        <v>142</v>
      </c>
      <c r="M11" s="14">
        <f>IF(C11=0,"-",(H11-C11)/C11)</f>
        <v>0.13210130047912388</v>
      </c>
      <c r="N11" s="14">
        <f>IF(D11=0,"-",(I11-D11)/D11)</f>
        <v>2.7932960893854747E-2</v>
      </c>
      <c r="O11" s="14">
        <f>IF(E11=0,"-",(J11-E11)/E11)</f>
        <v>0.41379310344827586</v>
      </c>
      <c r="P11" s="14">
        <f>IF(F11=0,"-",(K11-F11)/F11)</f>
        <v>0.16228070175438597</v>
      </c>
      <c r="Q11" s="14">
        <f>IF(G11=0,"-",(L11-G11)/G11)</f>
        <v>0.23478260869565218</v>
      </c>
    </row>
    <row r="12" spans="2:17" ht="20.100000000000001" customHeight="1" thickBot="1" x14ac:dyDescent="0.25">
      <c r="B12" s="6" t="s">
        <v>3</v>
      </c>
      <c r="C12" s="21">
        <v>182</v>
      </c>
      <c r="D12" s="21">
        <v>62</v>
      </c>
      <c r="E12" s="21">
        <v>62</v>
      </c>
      <c r="F12" s="21">
        <v>37</v>
      </c>
      <c r="G12" s="21">
        <v>21</v>
      </c>
      <c r="H12" s="21">
        <v>236</v>
      </c>
      <c r="I12" s="21">
        <v>88</v>
      </c>
      <c r="J12" s="21">
        <v>96</v>
      </c>
      <c r="K12" s="21">
        <v>33</v>
      </c>
      <c r="L12" s="21">
        <v>19</v>
      </c>
      <c r="M12" s="14">
        <f t="shared" ref="M12:Q28" si="0">IF(C12=0,"-",(H12-C12)/C12)</f>
        <v>0.2967032967032967</v>
      </c>
      <c r="N12" s="14">
        <f t="shared" si="0"/>
        <v>0.41935483870967744</v>
      </c>
      <c r="O12" s="14">
        <f t="shared" si="0"/>
        <v>0.54838709677419351</v>
      </c>
      <c r="P12" s="14">
        <f t="shared" si="0"/>
        <v>-0.10810810810810811</v>
      </c>
      <c r="Q12" s="14">
        <f t="shared" si="0"/>
        <v>-9.5238095238095233E-2</v>
      </c>
    </row>
    <row r="13" spans="2:17" ht="20.100000000000001" customHeight="1" thickBot="1" x14ac:dyDescent="0.25">
      <c r="B13" s="6" t="s">
        <v>4</v>
      </c>
      <c r="C13" s="21">
        <v>163</v>
      </c>
      <c r="D13" s="21">
        <v>116</v>
      </c>
      <c r="E13" s="21">
        <v>15</v>
      </c>
      <c r="F13" s="21">
        <v>27</v>
      </c>
      <c r="G13" s="21">
        <v>5</v>
      </c>
      <c r="H13" s="21">
        <v>150</v>
      </c>
      <c r="I13" s="21">
        <v>98</v>
      </c>
      <c r="J13" s="21">
        <v>19</v>
      </c>
      <c r="K13" s="21">
        <v>26</v>
      </c>
      <c r="L13" s="21">
        <v>7</v>
      </c>
      <c r="M13" s="14">
        <f t="shared" si="0"/>
        <v>-7.9754601226993863E-2</v>
      </c>
      <c r="N13" s="14">
        <f t="shared" si="0"/>
        <v>-0.15517241379310345</v>
      </c>
      <c r="O13" s="14">
        <f t="shared" si="0"/>
        <v>0.26666666666666666</v>
      </c>
      <c r="P13" s="14">
        <f t="shared" si="0"/>
        <v>-3.7037037037037035E-2</v>
      </c>
      <c r="Q13" s="14">
        <f t="shared" si="0"/>
        <v>0.4</v>
      </c>
    </row>
    <row r="14" spans="2:17" ht="20.100000000000001" customHeight="1" thickBot="1" x14ac:dyDescent="0.25">
      <c r="B14" s="6" t="s">
        <v>5</v>
      </c>
      <c r="C14" s="21">
        <v>239</v>
      </c>
      <c r="D14" s="21">
        <v>113</v>
      </c>
      <c r="E14" s="21">
        <v>65</v>
      </c>
      <c r="F14" s="21">
        <v>39</v>
      </c>
      <c r="G14" s="21">
        <v>22</v>
      </c>
      <c r="H14" s="21">
        <v>316</v>
      </c>
      <c r="I14" s="21">
        <v>160</v>
      </c>
      <c r="J14" s="21">
        <v>93</v>
      </c>
      <c r="K14" s="21">
        <v>39</v>
      </c>
      <c r="L14" s="21">
        <v>24</v>
      </c>
      <c r="M14" s="14">
        <f t="shared" si="0"/>
        <v>0.32217573221757323</v>
      </c>
      <c r="N14" s="14">
        <f t="shared" si="0"/>
        <v>0.41592920353982299</v>
      </c>
      <c r="O14" s="14">
        <f t="shared" si="0"/>
        <v>0.43076923076923079</v>
      </c>
      <c r="P14" s="14">
        <f t="shared" si="0"/>
        <v>0</v>
      </c>
      <c r="Q14" s="14">
        <f t="shared" si="0"/>
        <v>9.0909090909090912E-2</v>
      </c>
    </row>
    <row r="15" spans="2:17" ht="20.100000000000001" customHeight="1" thickBot="1" x14ac:dyDescent="0.25">
      <c r="B15" s="6" t="s">
        <v>6</v>
      </c>
      <c r="C15" s="21">
        <v>247</v>
      </c>
      <c r="D15" s="21">
        <v>120</v>
      </c>
      <c r="E15" s="21">
        <v>36</v>
      </c>
      <c r="F15" s="21">
        <v>77</v>
      </c>
      <c r="G15" s="21">
        <v>14</v>
      </c>
      <c r="H15" s="21">
        <v>234</v>
      </c>
      <c r="I15" s="21">
        <v>121</v>
      </c>
      <c r="J15" s="21">
        <v>24</v>
      </c>
      <c r="K15" s="21">
        <v>73</v>
      </c>
      <c r="L15" s="21">
        <v>16</v>
      </c>
      <c r="M15" s="14">
        <f t="shared" si="0"/>
        <v>-5.2631578947368418E-2</v>
      </c>
      <c r="N15" s="14">
        <f t="shared" si="0"/>
        <v>8.3333333333333332E-3</v>
      </c>
      <c r="O15" s="14">
        <f t="shared" si="0"/>
        <v>-0.33333333333333331</v>
      </c>
      <c r="P15" s="14">
        <f t="shared" si="0"/>
        <v>-5.1948051948051951E-2</v>
      </c>
      <c r="Q15" s="14">
        <f t="shared" si="0"/>
        <v>0.14285714285714285</v>
      </c>
    </row>
    <row r="16" spans="2:17" ht="20.100000000000001" customHeight="1" thickBot="1" x14ac:dyDescent="0.25">
      <c r="B16" s="6" t="s">
        <v>7</v>
      </c>
      <c r="C16" s="21">
        <v>87</v>
      </c>
      <c r="D16" s="21">
        <v>46</v>
      </c>
      <c r="E16" s="21">
        <v>12</v>
      </c>
      <c r="F16" s="21">
        <v>21</v>
      </c>
      <c r="G16" s="21">
        <v>8</v>
      </c>
      <c r="H16" s="21">
        <v>62</v>
      </c>
      <c r="I16" s="21">
        <v>29</v>
      </c>
      <c r="J16" s="21">
        <v>13</v>
      </c>
      <c r="K16" s="21">
        <v>15</v>
      </c>
      <c r="L16" s="21">
        <v>5</v>
      </c>
      <c r="M16" s="14">
        <f t="shared" si="0"/>
        <v>-0.28735632183908044</v>
      </c>
      <c r="N16" s="14">
        <f t="shared" si="0"/>
        <v>-0.36956521739130432</v>
      </c>
      <c r="O16" s="14">
        <f t="shared" si="0"/>
        <v>8.3333333333333329E-2</v>
      </c>
      <c r="P16" s="14">
        <f t="shared" si="0"/>
        <v>-0.2857142857142857</v>
      </c>
      <c r="Q16" s="14">
        <f t="shared" si="0"/>
        <v>-0.375</v>
      </c>
    </row>
    <row r="17" spans="2:17" ht="20.100000000000001" customHeight="1" thickBot="1" x14ac:dyDescent="0.25">
      <c r="B17" s="6" t="s">
        <v>8</v>
      </c>
      <c r="C17" s="21">
        <v>343</v>
      </c>
      <c r="D17" s="21">
        <v>181</v>
      </c>
      <c r="E17" s="21">
        <v>71</v>
      </c>
      <c r="F17" s="21">
        <v>67</v>
      </c>
      <c r="G17" s="21">
        <v>24</v>
      </c>
      <c r="H17" s="21">
        <v>382</v>
      </c>
      <c r="I17" s="21">
        <v>217</v>
      </c>
      <c r="J17" s="21">
        <v>61</v>
      </c>
      <c r="K17" s="21">
        <v>78</v>
      </c>
      <c r="L17" s="21">
        <v>26</v>
      </c>
      <c r="M17" s="14">
        <f t="shared" si="0"/>
        <v>0.11370262390670553</v>
      </c>
      <c r="N17" s="14">
        <f t="shared" si="0"/>
        <v>0.19889502762430938</v>
      </c>
      <c r="O17" s="14">
        <f t="shared" si="0"/>
        <v>-0.14084507042253522</v>
      </c>
      <c r="P17" s="14">
        <f t="shared" si="0"/>
        <v>0.16417910447761194</v>
      </c>
      <c r="Q17" s="14">
        <f t="shared" si="0"/>
        <v>8.3333333333333329E-2</v>
      </c>
    </row>
    <row r="18" spans="2:17" ht="20.100000000000001" customHeight="1" thickBot="1" x14ac:dyDescent="0.25">
      <c r="B18" s="6" t="s">
        <v>9</v>
      </c>
      <c r="C18" s="21">
        <v>316</v>
      </c>
      <c r="D18" s="21">
        <v>138</v>
      </c>
      <c r="E18" s="21">
        <v>77</v>
      </c>
      <c r="F18" s="21">
        <v>62</v>
      </c>
      <c r="G18" s="21">
        <v>39</v>
      </c>
      <c r="H18" s="21">
        <v>382</v>
      </c>
      <c r="I18" s="21">
        <v>173</v>
      </c>
      <c r="J18" s="21">
        <v>75</v>
      </c>
      <c r="K18" s="21">
        <v>107</v>
      </c>
      <c r="L18" s="21">
        <v>27</v>
      </c>
      <c r="M18" s="14">
        <f t="shared" si="0"/>
        <v>0.20886075949367089</v>
      </c>
      <c r="N18" s="14">
        <f t="shared" si="0"/>
        <v>0.25362318840579712</v>
      </c>
      <c r="O18" s="14">
        <f t="shared" si="0"/>
        <v>-2.5974025974025976E-2</v>
      </c>
      <c r="P18" s="14">
        <f t="shared" si="0"/>
        <v>0.72580645161290325</v>
      </c>
      <c r="Q18" s="14">
        <f t="shared" si="0"/>
        <v>-0.30769230769230771</v>
      </c>
    </row>
    <row r="19" spans="2:17" ht="20.100000000000001" customHeight="1" thickBot="1" x14ac:dyDescent="0.25">
      <c r="B19" s="6" t="s">
        <v>10</v>
      </c>
      <c r="C19" s="21">
        <v>1451</v>
      </c>
      <c r="D19" s="21">
        <v>506</v>
      </c>
      <c r="E19" s="21">
        <v>392</v>
      </c>
      <c r="F19" s="21">
        <v>361</v>
      </c>
      <c r="G19" s="21">
        <v>192</v>
      </c>
      <c r="H19" s="21">
        <v>1527</v>
      </c>
      <c r="I19" s="21">
        <v>536</v>
      </c>
      <c r="J19" s="21">
        <v>403</v>
      </c>
      <c r="K19" s="21">
        <v>365</v>
      </c>
      <c r="L19" s="21">
        <v>223</v>
      </c>
      <c r="M19" s="14">
        <f t="shared" si="0"/>
        <v>5.2377670572019294E-2</v>
      </c>
      <c r="N19" s="14">
        <f t="shared" si="0"/>
        <v>5.9288537549407112E-2</v>
      </c>
      <c r="O19" s="14">
        <f t="shared" si="0"/>
        <v>2.8061224489795918E-2</v>
      </c>
      <c r="P19" s="14">
        <f t="shared" si="0"/>
        <v>1.1080332409972299E-2</v>
      </c>
      <c r="Q19" s="14">
        <f t="shared" si="0"/>
        <v>0.16145833333333334</v>
      </c>
    </row>
    <row r="20" spans="2:17" ht="20.100000000000001" customHeight="1" thickBot="1" x14ac:dyDescent="0.25">
      <c r="B20" s="6" t="s">
        <v>11</v>
      </c>
      <c r="C20" s="21">
        <v>968</v>
      </c>
      <c r="D20" s="21">
        <v>411</v>
      </c>
      <c r="E20" s="21">
        <v>263</v>
      </c>
      <c r="F20" s="21">
        <v>210</v>
      </c>
      <c r="G20" s="21">
        <v>84</v>
      </c>
      <c r="H20" s="21">
        <v>1051</v>
      </c>
      <c r="I20" s="21">
        <v>469</v>
      </c>
      <c r="J20" s="21">
        <v>276</v>
      </c>
      <c r="K20" s="21">
        <v>207</v>
      </c>
      <c r="L20" s="21">
        <v>99</v>
      </c>
      <c r="M20" s="14">
        <f t="shared" si="0"/>
        <v>8.5743801652892568E-2</v>
      </c>
      <c r="N20" s="14">
        <f t="shared" si="0"/>
        <v>0.14111922141119221</v>
      </c>
      <c r="O20" s="14">
        <f t="shared" si="0"/>
        <v>4.9429657794676805E-2</v>
      </c>
      <c r="P20" s="14">
        <f t="shared" si="0"/>
        <v>-1.4285714285714285E-2</v>
      </c>
      <c r="Q20" s="14">
        <f t="shared" si="0"/>
        <v>0.17857142857142858</v>
      </c>
    </row>
    <row r="21" spans="2:17" ht="20.100000000000001" customHeight="1" thickBot="1" x14ac:dyDescent="0.25">
      <c r="B21" s="6" t="s">
        <v>12</v>
      </c>
      <c r="C21" s="21">
        <v>108</v>
      </c>
      <c r="D21" s="21">
        <v>88</v>
      </c>
      <c r="E21" s="21">
        <v>8</v>
      </c>
      <c r="F21" s="21">
        <v>12</v>
      </c>
      <c r="G21" s="21">
        <v>0</v>
      </c>
      <c r="H21" s="21">
        <v>156</v>
      </c>
      <c r="I21" s="21">
        <v>107</v>
      </c>
      <c r="J21" s="21">
        <v>18</v>
      </c>
      <c r="K21" s="21">
        <v>28</v>
      </c>
      <c r="L21" s="21">
        <v>3</v>
      </c>
      <c r="M21" s="14">
        <f t="shared" si="0"/>
        <v>0.44444444444444442</v>
      </c>
      <c r="N21" s="14">
        <f t="shared" si="0"/>
        <v>0.21590909090909091</v>
      </c>
      <c r="O21" s="14">
        <f t="shared" si="0"/>
        <v>1.25</v>
      </c>
      <c r="P21" s="14">
        <f t="shared" si="0"/>
        <v>1.3333333333333333</v>
      </c>
      <c r="Q21" s="14" t="str">
        <f t="shared" si="0"/>
        <v>-</v>
      </c>
    </row>
    <row r="22" spans="2:17" ht="20.100000000000001" customHeight="1" thickBot="1" x14ac:dyDescent="0.25">
      <c r="B22" s="6" t="s">
        <v>13</v>
      </c>
      <c r="C22" s="21">
        <v>343</v>
      </c>
      <c r="D22" s="21">
        <v>215</v>
      </c>
      <c r="E22" s="21">
        <v>39</v>
      </c>
      <c r="F22" s="21">
        <v>76</v>
      </c>
      <c r="G22" s="21">
        <v>13</v>
      </c>
      <c r="H22" s="21">
        <v>379</v>
      </c>
      <c r="I22" s="21">
        <v>204</v>
      </c>
      <c r="J22" s="21">
        <v>74</v>
      </c>
      <c r="K22" s="21">
        <v>73</v>
      </c>
      <c r="L22" s="21">
        <v>28</v>
      </c>
      <c r="M22" s="14">
        <f t="shared" si="0"/>
        <v>0.10495626822157435</v>
      </c>
      <c r="N22" s="14">
        <f t="shared" si="0"/>
        <v>-5.1162790697674418E-2</v>
      </c>
      <c r="O22" s="14">
        <f t="shared" si="0"/>
        <v>0.89743589743589747</v>
      </c>
      <c r="P22" s="14">
        <f t="shared" si="0"/>
        <v>-3.9473684210526314E-2</v>
      </c>
      <c r="Q22" s="14">
        <f t="shared" si="0"/>
        <v>1.1538461538461537</v>
      </c>
    </row>
    <row r="23" spans="2:17" ht="20.100000000000001" customHeight="1" thickBot="1" x14ac:dyDescent="0.25">
      <c r="B23" s="6" t="s">
        <v>14</v>
      </c>
      <c r="C23" s="21">
        <v>1586</v>
      </c>
      <c r="D23" s="21">
        <v>569</v>
      </c>
      <c r="E23" s="21">
        <v>475</v>
      </c>
      <c r="F23" s="21">
        <v>311</v>
      </c>
      <c r="G23" s="21">
        <v>231</v>
      </c>
      <c r="H23" s="21">
        <v>1570</v>
      </c>
      <c r="I23" s="21">
        <v>591</v>
      </c>
      <c r="J23" s="21">
        <v>475</v>
      </c>
      <c r="K23" s="21">
        <v>282</v>
      </c>
      <c r="L23" s="21">
        <v>222</v>
      </c>
      <c r="M23" s="14">
        <f t="shared" si="0"/>
        <v>-1.0088272383354351E-2</v>
      </c>
      <c r="N23" s="14">
        <f t="shared" si="0"/>
        <v>3.8664323374340948E-2</v>
      </c>
      <c r="O23" s="14">
        <f t="shared" si="0"/>
        <v>0</v>
      </c>
      <c r="P23" s="14">
        <f t="shared" si="0"/>
        <v>-9.3247588424437297E-2</v>
      </c>
      <c r="Q23" s="14">
        <f t="shared" si="0"/>
        <v>-3.896103896103896E-2</v>
      </c>
    </row>
    <row r="24" spans="2:17" ht="20.100000000000001" customHeight="1" thickBot="1" x14ac:dyDescent="0.25">
      <c r="B24" s="6" t="s">
        <v>15</v>
      </c>
      <c r="C24" s="21">
        <v>183</v>
      </c>
      <c r="D24" s="21">
        <v>83</v>
      </c>
      <c r="E24" s="21">
        <v>54</v>
      </c>
      <c r="F24" s="21">
        <v>25</v>
      </c>
      <c r="G24" s="21">
        <v>21</v>
      </c>
      <c r="H24" s="21">
        <v>158</v>
      </c>
      <c r="I24" s="21">
        <v>80</v>
      </c>
      <c r="J24" s="21">
        <v>51</v>
      </c>
      <c r="K24" s="21">
        <v>19</v>
      </c>
      <c r="L24" s="21">
        <v>8</v>
      </c>
      <c r="M24" s="14">
        <f t="shared" si="0"/>
        <v>-0.13661202185792351</v>
      </c>
      <c r="N24" s="14">
        <f t="shared" si="0"/>
        <v>-3.614457831325301E-2</v>
      </c>
      <c r="O24" s="14">
        <f t="shared" si="0"/>
        <v>-5.5555555555555552E-2</v>
      </c>
      <c r="P24" s="14">
        <f t="shared" si="0"/>
        <v>-0.24</v>
      </c>
      <c r="Q24" s="14">
        <f t="shared" si="0"/>
        <v>-0.61904761904761907</v>
      </c>
    </row>
    <row r="25" spans="2:17" ht="20.100000000000001" customHeight="1" thickBot="1" x14ac:dyDescent="0.25">
      <c r="B25" s="6" t="s">
        <v>16</v>
      </c>
      <c r="C25" s="21">
        <v>94</v>
      </c>
      <c r="D25" s="21">
        <v>44</v>
      </c>
      <c r="E25" s="21">
        <v>40</v>
      </c>
      <c r="F25" s="21">
        <v>6</v>
      </c>
      <c r="G25" s="21">
        <v>4</v>
      </c>
      <c r="H25" s="21">
        <v>100</v>
      </c>
      <c r="I25" s="21">
        <v>42</v>
      </c>
      <c r="J25" s="21">
        <v>40</v>
      </c>
      <c r="K25" s="21">
        <v>10</v>
      </c>
      <c r="L25" s="21">
        <v>8</v>
      </c>
      <c r="M25" s="14">
        <f t="shared" si="0"/>
        <v>6.3829787234042548E-2</v>
      </c>
      <c r="N25" s="14">
        <f t="shared" si="0"/>
        <v>-4.5454545454545456E-2</v>
      </c>
      <c r="O25" s="14">
        <f t="shared" si="0"/>
        <v>0</v>
      </c>
      <c r="P25" s="14">
        <f t="shared" si="0"/>
        <v>0.66666666666666663</v>
      </c>
      <c r="Q25" s="14">
        <f t="shared" si="0"/>
        <v>1</v>
      </c>
    </row>
    <row r="26" spans="2:17" ht="20.100000000000001" customHeight="1" thickBot="1" x14ac:dyDescent="0.25">
      <c r="B26" s="7" t="s">
        <v>17</v>
      </c>
      <c r="C26" s="21">
        <v>343</v>
      </c>
      <c r="D26" s="21">
        <v>146</v>
      </c>
      <c r="E26" s="21">
        <v>109</v>
      </c>
      <c r="F26" s="21">
        <v>47</v>
      </c>
      <c r="G26" s="21">
        <v>41</v>
      </c>
      <c r="H26" s="21">
        <v>409</v>
      </c>
      <c r="I26" s="21">
        <v>159</v>
      </c>
      <c r="J26" s="21">
        <v>167</v>
      </c>
      <c r="K26" s="21">
        <v>48</v>
      </c>
      <c r="L26" s="21">
        <v>35</v>
      </c>
      <c r="M26" s="14">
        <f t="shared" si="0"/>
        <v>0.1924198250728863</v>
      </c>
      <c r="N26" s="14">
        <f t="shared" si="0"/>
        <v>8.9041095890410954E-2</v>
      </c>
      <c r="O26" s="14">
        <f t="shared" si="0"/>
        <v>0.5321100917431193</v>
      </c>
      <c r="P26" s="14">
        <f t="shared" si="0"/>
        <v>2.1276595744680851E-2</v>
      </c>
      <c r="Q26" s="14">
        <f t="shared" si="0"/>
        <v>-0.14634146341463414</v>
      </c>
    </row>
    <row r="27" spans="2:17" ht="20.100000000000001" customHeight="1" thickBot="1" x14ac:dyDescent="0.25">
      <c r="B27" s="8" t="s">
        <v>18</v>
      </c>
      <c r="C27" s="21">
        <v>81</v>
      </c>
      <c r="D27" s="21">
        <v>35</v>
      </c>
      <c r="E27" s="21">
        <v>22</v>
      </c>
      <c r="F27" s="21">
        <v>15</v>
      </c>
      <c r="G27" s="21">
        <v>9</v>
      </c>
      <c r="H27" s="21">
        <v>60</v>
      </c>
      <c r="I27" s="21">
        <v>27</v>
      </c>
      <c r="J27" s="21">
        <v>18</v>
      </c>
      <c r="K27" s="21">
        <v>9</v>
      </c>
      <c r="L27" s="21">
        <v>6</v>
      </c>
      <c r="M27" s="14">
        <f t="shared" si="0"/>
        <v>-0.25925925925925924</v>
      </c>
      <c r="N27" s="14">
        <f t="shared" si="0"/>
        <v>-0.22857142857142856</v>
      </c>
      <c r="O27" s="14">
        <f t="shared" si="0"/>
        <v>-0.18181818181818182</v>
      </c>
      <c r="P27" s="14">
        <f t="shared" si="0"/>
        <v>-0.4</v>
      </c>
      <c r="Q27" s="14">
        <f t="shared" si="0"/>
        <v>-0.33333333333333331</v>
      </c>
    </row>
    <row r="28" spans="2:17" ht="20.100000000000001" customHeight="1" thickBot="1" x14ac:dyDescent="0.25">
      <c r="B28" s="9" t="s">
        <v>19</v>
      </c>
      <c r="C28" s="12">
        <f>SUM(C11:C27)</f>
        <v>8195</v>
      </c>
      <c r="D28" s="12">
        <f t="shared" ref="D28:G28" si="1">SUM(D11:D27)</f>
        <v>3589</v>
      </c>
      <c r="E28" s="12">
        <f t="shared" si="1"/>
        <v>1914</v>
      </c>
      <c r="F28" s="12">
        <f t="shared" si="1"/>
        <v>1849</v>
      </c>
      <c r="G28" s="12">
        <f t="shared" si="1"/>
        <v>843</v>
      </c>
      <c r="H28" s="12">
        <f>SUM(H11:H27)</f>
        <v>8826</v>
      </c>
      <c r="I28" s="12">
        <f t="shared" ref="I28:L28" si="2">SUM(I11:I27)</f>
        <v>3837</v>
      </c>
      <c r="J28" s="12">
        <f t="shared" si="2"/>
        <v>2149</v>
      </c>
      <c r="K28" s="12">
        <f t="shared" si="2"/>
        <v>1942</v>
      </c>
      <c r="L28" s="12">
        <f t="shared" si="2"/>
        <v>898</v>
      </c>
      <c r="M28" s="15">
        <f t="shared" si="0"/>
        <v>7.6998169615619283E-2</v>
      </c>
      <c r="N28" s="15">
        <f t="shared" si="0"/>
        <v>6.9100027862914457E-2</v>
      </c>
      <c r="O28" s="15">
        <f t="shared" si="0"/>
        <v>0.12277951933124347</v>
      </c>
      <c r="P28" s="15">
        <f t="shared" si="0"/>
        <v>5.0297458085451593E-2</v>
      </c>
      <c r="Q28" s="15">
        <f t="shared" si="0"/>
        <v>6.5243179122182679E-2</v>
      </c>
    </row>
    <row r="29" spans="2:17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119</v>
      </c>
      <c r="D9" s="28"/>
      <c r="E9" s="28"/>
      <c r="F9" s="28"/>
      <c r="G9" s="27" t="s">
        <v>120</v>
      </c>
      <c r="H9" s="28"/>
      <c r="I9" s="28"/>
      <c r="J9" s="28"/>
      <c r="K9" s="27" t="s">
        <v>122</v>
      </c>
      <c r="L9" s="28"/>
      <c r="M9" s="28"/>
      <c r="N9" s="28"/>
    </row>
    <row r="10" spans="2:14" ht="44.25" customHeight="1" thickBot="1" x14ac:dyDescent="0.25">
      <c r="C10" s="10" t="s">
        <v>57</v>
      </c>
      <c r="D10" s="10" t="s">
        <v>58</v>
      </c>
      <c r="E10" s="10" t="s">
        <v>59</v>
      </c>
      <c r="F10" s="10" t="s">
        <v>60</v>
      </c>
      <c r="G10" s="10" t="s">
        <v>57</v>
      </c>
      <c r="H10" s="10" t="s">
        <v>58</v>
      </c>
      <c r="I10" s="10" t="s">
        <v>59</v>
      </c>
      <c r="J10" s="10" t="s">
        <v>60</v>
      </c>
      <c r="K10" s="10" t="s">
        <v>57</v>
      </c>
      <c r="L10" s="10" t="s">
        <v>58</v>
      </c>
      <c r="M10" s="10" t="s">
        <v>59</v>
      </c>
      <c r="N10" s="10" t="s">
        <v>60</v>
      </c>
    </row>
    <row r="11" spans="2:14" ht="20.100000000000001" customHeight="1" thickBot="1" x14ac:dyDescent="0.25">
      <c r="B11" s="5" t="s">
        <v>2</v>
      </c>
      <c r="C11" s="11">
        <f>SUM(D11:E11)</f>
        <v>889</v>
      </c>
      <c r="D11" s="21">
        <v>536</v>
      </c>
      <c r="E11" s="21">
        <v>353</v>
      </c>
      <c r="F11" s="21">
        <v>571</v>
      </c>
      <c r="G11" s="11">
        <f>SUM(H11:I11)</f>
        <v>982</v>
      </c>
      <c r="H11" s="21">
        <v>590</v>
      </c>
      <c r="I11" s="21">
        <v>392</v>
      </c>
      <c r="J11" s="21">
        <v>667</v>
      </c>
      <c r="K11" s="14">
        <f>IF(C11=0,"-",(G11-C11)/C11)</f>
        <v>0.10461192350956131</v>
      </c>
      <c r="L11" s="14">
        <f>IF(D11=0,"-",(H11-D11)/D11)</f>
        <v>0.10074626865671642</v>
      </c>
      <c r="M11" s="14">
        <f>IF(E11=0,"-",(I11-E11)/E11)</f>
        <v>0.11048158640226628</v>
      </c>
      <c r="N11" s="14">
        <f>IF(F11=0,"-",(J11-F11)/F11)</f>
        <v>0.1681260945709282</v>
      </c>
    </row>
    <row r="12" spans="2:14" ht="20.100000000000001" customHeight="1" thickBot="1" x14ac:dyDescent="0.25">
      <c r="B12" s="6" t="s">
        <v>3</v>
      </c>
      <c r="C12" s="11">
        <f t="shared" ref="C12:C27" si="0">SUM(D12:E12)</f>
        <v>124</v>
      </c>
      <c r="D12" s="21">
        <v>79</v>
      </c>
      <c r="E12" s="21">
        <v>45</v>
      </c>
      <c r="F12" s="21">
        <v>58</v>
      </c>
      <c r="G12" s="11">
        <f t="shared" ref="G12:G27" si="1">SUM(H12:I12)</f>
        <v>184</v>
      </c>
      <c r="H12" s="21">
        <v>111</v>
      </c>
      <c r="I12" s="21">
        <v>73</v>
      </c>
      <c r="J12" s="21">
        <v>52</v>
      </c>
      <c r="K12" s="14">
        <f t="shared" ref="K12:N28" si="2">IF(C12=0,"-",(G12-C12)/C12)</f>
        <v>0.4838709677419355</v>
      </c>
      <c r="L12" s="14">
        <f t="shared" si="2"/>
        <v>0.4050632911392405</v>
      </c>
      <c r="M12" s="14">
        <f t="shared" si="2"/>
        <v>0.62222222222222223</v>
      </c>
      <c r="N12" s="14">
        <f t="shared" si="2"/>
        <v>-0.10344827586206896</v>
      </c>
    </row>
    <row r="13" spans="2:14" ht="20.100000000000001" customHeight="1" thickBot="1" x14ac:dyDescent="0.25">
      <c r="B13" s="6" t="s">
        <v>4</v>
      </c>
      <c r="C13" s="11">
        <f t="shared" si="0"/>
        <v>131</v>
      </c>
      <c r="D13" s="21">
        <v>70</v>
      </c>
      <c r="E13" s="21">
        <v>61</v>
      </c>
      <c r="F13" s="21">
        <v>32</v>
      </c>
      <c r="G13" s="11">
        <f t="shared" si="1"/>
        <v>117</v>
      </c>
      <c r="H13" s="21">
        <v>79</v>
      </c>
      <c r="I13" s="21">
        <v>38</v>
      </c>
      <c r="J13" s="21">
        <v>33</v>
      </c>
      <c r="K13" s="14">
        <f t="shared" si="2"/>
        <v>-0.10687022900763359</v>
      </c>
      <c r="L13" s="14">
        <f t="shared" si="2"/>
        <v>0.12857142857142856</v>
      </c>
      <c r="M13" s="14">
        <f t="shared" si="2"/>
        <v>-0.37704918032786883</v>
      </c>
      <c r="N13" s="14">
        <f t="shared" si="2"/>
        <v>3.125E-2</v>
      </c>
    </row>
    <row r="14" spans="2:14" ht="20.100000000000001" customHeight="1" thickBot="1" x14ac:dyDescent="0.25">
      <c r="B14" s="6" t="s">
        <v>5</v>
      </c>
      <c r="C14" s="11">
        <f t="shared" si="0"/>
        <v>178</v>
      </c>
      <c r="D14" s="21">
        <v>123</v>
      </c>
      <c r="E14" s="21">
        <v>55</v>
      </c>
      <c r="F14" s="21">
        <v>61</v>
      </c>
      <c r="G14" s="11">
        <f t="shared" si="1"/>
        <v>253</v>
      </c>
      <c r="H14" s="21">
        <v>173</v>
      </c>
      <c r="I14" s="21">
        <v>80</v>
      </c>
      <c r="J14" s="21">
        <v>63</v>
      </c>
      <c r="K14" s="14">
        <f t="shared" si="2"/>
        <v>0.42134831460674155</v>
      </c>
      <c r="L14" s="14">
        <f t="shared" si="2"/>
        <v>0.4065040650406504</v>
      </c>
      <c r="M14" s="14">
        <f t="shared" si="2"/>
        <v>0.45454545454545453</v>
      </c>
      <c r="N14" s="14">
        <f t="shared" si="2"/>
        <v>3.2786885245901641E-2</v>
      </c>
    </row>
    <row r="15" spans="2:14" ht="20.100000000000001" customHeight="1" thickBot="1" x14ac:dyDescent="0.25">
      <c r="B15" s="6" t="s">
        <v>6</v>
      </c>
      <c r="C15" s="11">
        <f t="shared" si="0"/>
        <v>156</v>
      </c>
      <c r="D15" s="21">
        <v>97</v>
      </c>
      <c r="E15" s="21">
        <v>59</v>
      </c>
      <c r="F15" s="21">
        <v>91</v>
      </c>
      <c r="G15" s="11">
        <f t="shared" si="1"/>
        <v>145</v>
      </c>
      <c r="H15" s="21">
        <v>83</v>
      </c>
      <c r="I15" s="21">
        <v>62</v>
      </c>
      <c r="J15" s="21">
        <v>88</v>
      </c>
      <c r="K15" s="14">
        <f t="shared" si="2"/>
        <v>-7.0512820512820512E-2</v>
      </c>
      <c r="L15" s="14">
        <f t="shared" si="2"/>
        <v>-0.14432989690721648</v>
      </c>
      <c r="M15" s="14">
        <f t="shared" si="2"/>
        <v>5.0847457627118647E-2</v>
      </c>
      <c r="N15" s="14">
        <f t="shared" si="2"/>
        <v>-3.2967032967032968E-2</v>
      </c>
    </row>
    <row r="16" spans="2:14" ht="20.100000000000001" customHeight="1" thickBot="1" x14ac:dyDescent="0.25">
      <c r="B16" s="6" t="s">
        <v>7</v>
      </c>
      <c r="C16" s="11">
        <f t="shared" si="0"/>
        <v>58</v>
      </c>
      <c r="D16" s="21">
        <v>28</v>
      </c>
      <c r="E16" s="21">
        <v>30</v>
      </c>
      <c r="F16" s="21">
        <v>29</v>
      </c>
      <c r="G16" s="11">
        <f t="shared" si="1"/>
        <v>42</v>
      </c>
      <c r="H16" s="21">
        <v>22</v>
      </c>
      <c r="I16" s="21">
        <v>20</v>
      </c>
      <c r="J16" s="21">
        <v>20</v>
      </c>
      <c r="K16" s="14">
        <f t="shared" si="2"/>
        <v>-0.27586206896551724</v>
      </c>
      <c r="L16" s="14">
        <f t="shared" si="2"/>
        <v>-0.21428571428571427</v>
      </c>
      <c r="M16" s="14">
        <f t="shared" si="2"/>
        <v>-0.33333333333333331</v>
      </c>
      <c r="N16" s="14">
        <f t="shared" si="2"/>
        <v>-0.31034482758620691</v>
      </c>
    </row>
    <row r="17" spans="2:14" ht="20.100000000000001" customHeight="1" thickBot="1" x14ac:dyDescent="0.25">
      <c r="B17" s="6" t="s">
        <v>8</v>
      </c>
      <c r="C17" s="11">
        <f t="shared" si="0"/>
        <v>250</v>
      </c>
      <c r="D17" s="21">
        <v>157</v>
      </c>
      <c r="E17" s="21">
        <v>93</v>
      </c>
      <c r="F17" s="21">
        <v>90</v>
      </c>
      <c r="G17" s="11">
        <f t="shared" si="1"/>
        <v>275</v>
      </c>
      <c r="H17" s="21">
        <v>174</v>
      </c>
      <c r="I17" s="21">
        <v>101</v>
      </c>
      <c r="J17" s="21">
        <v>104</v>
      </c>
      <c r="K17" s="14">
        <f t="shared" si="2"/>
        <v>0.1</v>
      </c>
      <c r="L17" s="14">
        <f t="shared" si="2"/>
        <v>0.10828025477707007</v>
      </c>
      <c r="M17" s="14">
        <f t="shared" si="2"/>
        <v>8.6021505376344093E-2</v>
      </c>
      <c r="N17" s="14">
        <f t="shared" si="2"/>
        <v>0.15555555555555556</v>
      </c>
    </row>
    <row r="18" spans="2:14" ht="20.100000000000001" customHeight="1" thickBot="1" x14ac:dyDescent="0.25">
      <c r="B18" s="6" t="s">
        <v>9</v>
      </c>
      <c r="C18" s="11">
        <f t="shared" si="0"/>
        <v>214</v>
      </c>
      <c r="D18" s="21">
        <v>117</v>
      </c>
      <c r="E18" s="21">
        <v>97</v>
      </c>
      <c r="F18" s="21">
        <v>100</v>
      </c>
      <c r="G18" s="11">
        <f t="shared" si="1"/>
        <v>239</v>
      </c>
      <c r="H18" s="21">
        <v>128</v>
      </c>
      <c r="I18" s="21">
        <v>111</v>
      </c>
      <c r="J18" s="21">
        <v>132</v>
      </c>
      <c r="K18" s="14">
        <f t="shared" si="2"/>
        <v>0.11682242990654206</v>
      </c>
      <c r="L18" s="14">
        <f t="shared" si="2"/>
        <v>9.4017094017094016E-2</v>
      </c>
      <c r="M18" s="14">
        <f t="shared" si="2"/>
        <v>0.14432989690721648</v>
      </c>
      <c r="N18" s="14">
        <f t="shared" si="2"/>
        <v>0.32</v>
      </c>
    </row>
    <row r="19" spans="2:14" ht="20.100000000000001" customHeight="1" thickBot="1" x14ac:dyDescent="0.25">
      <c r="B19" s="6" t="s">
        <v>10</v>
      </c>
      <c r="C19" s="11">
        <f t="shared" si="0"/>
        <v>897</v>
      </c>
      <c r="D19" s="21">
        <v>484</v>
      </c>
      <c r="E19" s="21">
        <v>413</v>
      </c>
      <c r="F19" s="21">
        <v>540</v>
      </c>
      <c r="G19" s="11">
        <f t="shared" si="1"/>
        <v>934</v>
      </c>
      <c r="H19" s="21">
        <v>583</v>
      </c>
      <c r="I19" s="21">
        <v>351</v>
      </c>
      <c r="J19" s="21">
        <v>577</v>
      </c>
      <c r="K19" s="14">
        <f t="shared" si="2"/>
        <v>4.1248606465997768E-2</v>
      </c>
      <c r="L19" s="14">
        <f t="shared" si="2"/>
        <v>0.20454545454545456</v>
      </c>
      <c r="M19" s="14">
        <f t="shared" si="2"/>
        <v>-0.15012106537530268</v>
      </c>
      <c r="N19" s="14">
        <f t="shared" si="2"/>
        <v>6.851851851851852E-2</v>
      </c>
    </row>
    <row r="20" spans="2:14" ht="20.100000000000001" customHeight="1" thickBot="1" x14ac:dyDescent="0.25">
      <c r="B20" s="6" t="s">
        <v>11</v>
      </c>
      <c r="C20" s="11">
        <f t="shared" si="0"/>
        <v>672</v>
      </c>
      <c r="D20" s="21">
        <v>403</v>
      </c>
      <c r="E20" s="21">
        <v>269</v>
      </c>
      <c r="F20" s="21">
        <v>291</v>
      </c>
      <c r="G20" s="11">
        <f t="shared" si="1"/>
        <v>745</v>
      </c>
      <c r="H20" s="21">
        <v>501</v>
      </c>
      <c r="I20" s="21">
        <v>244</v>
      </c>
      <c r="J20" s="21">
        <v>291</v>
      </c>
      <c r="K20" s="14">
        <f t="shared" si="2"/>
        <v>0.10863095238095238</v>
      </c>
      <c r="L20" s="14">
        <f t="shared" si="2"/>
        <v>0.24317617866004962</v>
      </c>
      <c r="M20" s="14">
        <f t="shared" si="2"/>
        <v>-9.2936802973977689E-2</v>
      </c>
      <c r="N20" s="14">
        <f t="shared" si="2"/>
        <v>0</v>
      </c>
    </row>
    <row r="21" spans="2:14" ht="20.100000000000001" customHeight="1" thickBot="1" x14ac:dyDescent="0.25">
      <c r="B21" s="6" t="s">
        <v>12</v>
      </c>
      <c r="C21" s="11">
        <f t="shared" si="0"/>
        <v>95</v>
      </c>
      <c r="D21" s="21">
        <v>76</v>
      </c>
      <c r="E21" s="21">
        <v>19</v>
      </c>
      <c r="F21" s="21">
        <v>12</v>
      </c>
      <c r="G21" s="11">
        <f t="shared" si="1"/>
        <v>124</v>
      </c>
      <c r="H21" s="21">
        <v>96</v>
      </c>
      <c r="I21" s="21">
        <v>28</v>
      </c>
      <c r="J21" s="21">
        <v>31</v>
      </c>
      <c r="K21" s="14">
        <f t="shared" si="2"/>
        <v>0.30526315789473685</v>
      </c>
      <c r="L21" s="14">
        <f t="shared" si="2"/>
        <v>0.26315789473684209</v>
      </c>
      <c r="M21" s="14">
        <f t="shared" si="2"/>
        <v>0.47368421052631576</v>
      </c>
      <c r="N21" s="14">
        <f t="shared" si="2"/>
        <v>1.5833333333333333</v>
      </c>
    </row>
    <row r="22" spans="2:14" ht="20.100000000000001" customHeight="1" thickBot="1" x14ac:dyDescent="0.25">
      <c r="B22" s="6" t="s">
        <v>13</v>
      </c>
      <c r="C22" s="11">
        <f t="shared" si="0"/>
        <v>254</v>
      </c>
      <c r="D22" s="21">
        <v>140</v>
      </c>
      <c r="E22" s="21">
        <v>114</v>
      </c>
      <c r="F22" s="21">
        <v>89</v>
      </c>
      <c r="G22" s="11">
        <f t="shared" si="1"/>
        <v>278</v>
      </c>
      <c r="H22" s="21">
        <v>164</v>
      </c>
      <c r="I22" s="21">
        <v>114</v>
      </c>
      <c r="J22" s="21">
        <v>101</v>
      </c>
      <c r="K22" s="14">
        <f t="shared" si="2"/>
        <v>9.4488188976377951E-2</v>
      </c>
      <c r="L22" s="14">
        <f t="shared" si="2"/>
        <v>0.17142857142857143</v>
      </c>
      <c r="M22" s="14">
        <f t="shared" si="2"/>
        <v>0</v>
      </c>
      <c r="N22" s="14">
        <f t="shared" si="2"/>
        <v>0.1348314606741573</v>
      </c>
    </row>
    <row r="23" spans="2:14" ht="20.100000000000001" customHeight="1" thickBot="1" x14ac:dyDescent="0.25">
      <c r="B23" s="6" t="s">
        <v>14</v>
      </c>
      <c r="C23" s="11">
        <f t="shared" si="0"/>
        <v>1001</v>
      </c>
      <c r="D23" s="21">
        <v>627</v>
      </c>
      <c r="E23" s="21">
        <v>374</v>
      </c>
      <c r="F23" s="21">
        <v>493</v>
      </c>
      <c r="G23" s="11">
        <f t="shared" si="1"/>
        <v>1023</v>
      </c>
      <c r="H23" s="21">
        <v>622</v>
      </c>
      <c r="I23" s="21">
        <v>401</v>
      </c>
      <c r="J23" s="21">
        <v>466</v>
      </c>
      <c r="K23" s="14">
        <f t="shared" si="2"/>
        <v>2.197802197802198E-2</v>
      </c>
      <c r="L23" s="14">
        <f t="shared" si="2"/>
        <v>-7.9744816586921844E-3</v>
      </c>
      <c r="M23" s="14">
        <f t="shared" si="2"/>
        <v>7.2192513368983954E-2</v>
      </c>
      <c r="N23" s="14">
        <f t="shared" si="2"/>
        <v>-5.4766734279918863E-2</v>
      </c>
    </row>
    <row r="24" spans="2:14" ht="20.100000000000001" customHeight="1" thickBot="1" x14ac:dyDescent="0.25">
      <c r="B24" s="6" t="s">
        <v>15</v>
      </c>
      <c r="C24" s="11">
        <f t="shared" si="0"/>
        <v>137</v>
      </c>
      <c r="D24" s="21">
        <v>97</v>
      </c>
      <c r="E24" s="21">
        <v>40</v>
      </c>
      <c r="F24" s="21">
        <v>46</v>
      </c>
      <c r="G24" s="11">
        <f t="shared" si="1"/>
        <v>130</v>
      </c>
      <c r="H24" s="21">
        <v>99</v>
      </c>
      <c r="I24" s="21">
        <v>31</v>
      </c>
      <c r="J24" s="21">
        <v>27</v>
      </c>
      <c r="K24" s="14">
        <f t="shared" si="2"/>
        <v>-5.1094890510948905E-2</v>
      </c>
      <c r="L24" s="14">
        <f t="shared" si="2"/>
        <v>2.0618556701030927E-2</v>
      </c>
      <c r="M24" s="14">
        <f t="shared" si="2"/>
        <v>-0.22500000000000001</v>
      </c>
      <c r="N24" s="14">
        <f t="shared" si="2"/>
        <v>-0.41304347826086957</v>
      </c>
    </row>
    <row r="25" spans="2:14" ht="20.100000000000001" customHeight="1" thickBot="1" x14ac:dyDescent="0.25">
      <c r="B25" s="6" t="s">
        <v>16</v>
      </c>
      <c r="C25" s="11">
        <f t="shared" si="0"/>
        <v>84</v>
      </c>
      <c r="D25" s="21">
        <v>53</v>
      </c>
      <c r="E25" s="21">
        <v>31</v>
      </c>
      <c r="F25" s="21">
        <v>10</v>
      </c>
      <c r="G25" s="11">
        <f t="shared" si="1"/>
        <v>82</v>
      </c>
      <c r="H25" s="21">
        <v>61</v>
      </c>
      <c r="I25" s="21">
        <v>21</v>
      </c>
      <c r="J25" s="21">
        <v>18</v>
      </c>
      <c r="K25" s="14">
        <f t="shared" si="2"/>
        <v>-2.3809523809523808E-2</v>
      </c>
      <c r="L25" s="14">
        <f t="shared" si="2"/>
        <v>0.15094339622641509</v>
      </c>
      <c r="M25" s="14">
        <f t="shared" si="2"/>
        <v>-0.32258064516129031</v>
      </c>
      <c r="N25" s="14">
        <f t="shared" si="2"/>
        <v>0.8</v>
      </c>
    </row>
    <row r="26" spans="2:14" ht="20.100000000000001" customHeight="1" thickBot="1" x14ac:dyDescent="0.25">
      <c r="B26" s="7" t="s">
        <v>17</v>
      </c>
      <c r="C26" s="11">
        <f t="shared" si="0"/>
        <v>238</v>
      </c>
      <c r="D26" s="21">
        <v>143</v>
      </c>
      <c r="E26" s="21">
        <v>95</v>
      </c>
      <c r="F26" s="21">
        <v>83</v>
      </c>
      <c r="G26" s="11">
        <f t="shared" si="1"/>
        <v>323</v>
      </c>
      <c r="H26" s="21">
        <v>223</v>
      </c>
      <c r="I26" s="21">
        <v>100</v>
      </c>
      <c r="J26" s="21">
        <v>80</v>
      </c>
      <c r="K26" s="14">
        <f t="shared" si="2"/>
        <v>0.35714285714285715</v>
      </c>
      <c r="L26" s="14">
        <f t="shared" si="2"/>
        <v>0.55944055944055948</v>
      </c>
      <c r="M26" s="14">
        <f t="shared" si="2"/>
        <v>5.2631578947368418E-2</v>
      </c>
      <c r="N26" s="14">
        <f t="shared" si="2"/>
        <v>-3.614457831325301E-2</v>
      </c>
    </row>
    <row r="27" spans="2:14" ht="20.100000000000001" customHeight="1" thickBot="1" x14ac:dyDescent="0.25">
      <c r="B27" s="8" t="s">
        <v>18</v>
      </c>
      <c r="C27" s="11">
        <f t="shared" si="0"/>
        <v>57</v>
      </c>
      <c r="D27" s="21">
        <v>51</v>
      </c>
      <c r="E27" s="21">
        <v>6</v>
      </c>
      <c r="F27" s="21">
        <v>24</v>
      </c>
      <c r="G27" s="11">
        <f t="shared" si="1"/>
        <v>45</v>
      </c>
      <c r="H27" s="21">
        <v>43</v>
      </c>
      <c r="I27" s="21">
        <v>2</v>
      </c>
      <c r="J27" s="21">
        <v>15</v>
      </c>
      <c r="K27" s="14">
        <f t="shared" si="2"/>
        <v>-0.21052631578947367</v>
      </c>
      <c r="L27" s="14">
        <f t="shared" si="2"/>
        <v>-0.15686274509803921</v>
      </c>
      <c r="M27" s="14">
        <f t="shared" si="2"/>
        <v>-0.66666666666666663</v>
      </c>
      <c r="N27" s="14">
        <f t="shared" si="2"/>
        <v>-0.375</v>
      </c>
    </row>
    <row r="28" spans="2:14" ht="20.100000000000001" customHeight="1" thickBot="1" x14ac:dyDescent="0.25">
      <c r="B28" s="9" t="s">
        <v>19</v>
      </c>
      <c r="C28" s="12">
        <f>SUM(C11:C27)</f>
        <v>5435</v>
      </c>
      <c r="D28" s="12">
        <f t="shared" ref="D28:F28" si="3">SUM(D11:D27)</f>
        <v>3281</v>
      </c>
      <c r="E28" s="12">
        <f t="shared" si="3"/>
        <v>2154</v>
      </c>
      <c r="F28" s="12">
        <f t="shared" si="3"/>
        <v>2620</v>
      </c>
      <c r="G28" s="12">
        <f>SUM(G11:G27)</f>
        <v>5921</v>
      </c>
      <c r="H28" s="12">
        <f>SUM(H11:H27)</f>
        <v>3752</v>
      </c>
      <c r="I28" s="12">
        <f t="shared" ref="I28:J28" si="4">SUM(I11:I27)</f>
        <v>2169</v>
      </c>
      <c r="J28" s="12">
        <f t="shared" si="4"/>
        <v>2765</v>
      </c>
      <c r="K28" s="15">
        <f t="shared" si="2"/>
        <v>8.9420423183072681E-2</v>
      </c>
      <c r="L28" s="15">
        <f t="shared" si="2"/>
        <v>0.14355379457482476</v>
      </c>
      <c r="M28" s="15">
        <f t="shared" si="2"/>
        <v>6.9637883008356544E-3</v>
      </c>
      <c r="N28" s="15">
        <f t="shared" si="2"/>
        <v>5.5343511450381681E-2</v>
      </c>
    </row>
    <row r="29" spans="2:14" x14ac:dyDescent="0.2">
      <c r="D29" s="20"/>
      <c r="E29" s="20"/>
      <c r="F29" s="20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7" t="s">
        <v>123</v>
      </c>
      <c r="D9" s="28"/>
      <c r="E9" s="28"/>
      <c r="F9" s="27" t="s">
        <v>124</v>
      </c>
      <c r="G9" s="28"/>
      <c r="H9" s="28"/>
      <c r="I9" s="27" t="s">
        <v>125</v>
      </c>
      <c r="J9" s="28"/>
      <c r="K9" s="28"/>
      <c r="L9" s="27" t="s">
        <v>126</v>
      </c>
      <c r="M9" s="28"/>
      <c r="N9" s="28"/>
    </row>
    <row r="10" spans="2:14" ht="44.25" customHeight="1" thickBot="1" x14ac:dyDescent="0.25"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63</v>
      </c>
      <c r="H10" s="10" t="s">
        <v>64</v>
      </c>
      <c r="I10" s="10" t="s">
        <v>62</v>
      </c>
      <c r="J10" s="10" t="s">
        <v>63</v>
      </c>
      <c r="K10" s="10" t="s">
        <v>64</v>
      </c>
      <c r="L10" s="10" t="s">
        <v>65</v>
      </c>
      <c r="M10" s="10" t="s">
        <v>63</v>
      </c>
      <c r="N10" s="10" t="s">
        <v>64</v>
      </c>
    </row>
    <row r="11" spans="2:14" ht="20.100000000000001" customHeight="1" thickBot="1" x14ac:dyDescent="0.25">
      <c r="B11" s="5" t="s">
        <v>2</v>
      </c>
      <c r="C11" s="22">
        <v>20</v>
      </c>
      <c r="D11" s="22">
        <v>16</v>
      </c>
      <c r="E11" s="22">
        <v>4</v>
      </c>
      <c r="F11" s="22">
        <v>4</v>
      </c>
      <c r="G11" s="22">
        <v>4</v>
      </c>
      <c r="H11" s="22">
        <v>0</v>
      </c>
      <c r="I11" s="22">
        <v>19</v>
      </c>
      <c r="J11" s="22">
        <v>17</v>
      </c>
      <c r="K11" s="22">
        <v>2</v>
      </c>
      <c r="L11" s="22">
        <v>4</v>
      </c>
      <c r="M11" s="22">
        <v>4</v>
      </c>
      <c r="N11" s="22">
        <v>0</v>
      </c>
    </row>
    <row r="12" spans="2:14" ht="20.100000000000001" customHeight="1" thickBot="1" x14ac:dyDescent="0.25">
      <c r="B12" s="6" t="s">
        <v>3</v>
      </c>
      <c r="C12" s="22">
        <v>2</v>
      </c>
      <c r="D12" s="22">
        <v>2</v>
      </c>
      <c r="E12" s="22">
        <v>0</v>
      </c>
      <c r="F12" s="22">
        <v>0</v>
      </c>
      <c r="G12" s="22">
        <v>0</v>
      </c>
      <c r="H12" s="22">
        <v>0</v>
      </c>
      <c r="I12" s="22">
        <v>3</v>
      </c>
      <c r="J12" s="22">
        <v>3</v>
      </c>
      <c r="K12" s="22">
        <v>0</v>
      </c>
      <c r="L12" s="22">
        <v>2</v>
      </c>
      <c r="M12" s="22">
        <v>1</v>
      </c>
      <c r="N12" s="22">
        <v>1</v>
      </c>
    </row>
    <row r="13" spans="2:14" ht="20.100000000000001" customHeight="1" thickBot="1" x14ac:dyDescent="0.25">
      <c r="B13" s="6" t="s">
        <v>4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2</v>
      </c>
      <c r="K13" s="22">
        <v>0</v>
      </c>
      <c r="L13" s="22">
        <v>0</v>
      </c>
      <c r="M13" s="22">
        <v>0</v>
      </c>
      <c r="N13" s="22">
        <v>0</v>
      </c>
    </row>
    <row r="14" spans="2:14" ht="20.100000000000001" customHeight="1" thickBot="1" x14ac:dyDescent="0.25">
      <c r="B14" s="6" t="s">
        <v>5</v>
      </c>
      <c r="C14" s="22">
        <v>2</v>
      </c>
      <c r="D14" s="22">
        <v>1</v>
      </c>
      <c r="E14" s="22">
        <v>1</v>
      </c>
      <c r="F14" s="22">
        <v>1</v>
      </c>
      <c r="G14" s="22">
        <v>1</v>
      </c>
      <c r="H14" s="22">
        <v>0</v>
      </c>
      <c r="I14" s="22">
        <v>7</v>
      </c>
      <c r="J14" s="22">
        <v>4</v>
      </c>
      <c r="K14" s="22">
        <v>3</v>
      </c>
      <c r="L14" s="22">
        <v>0</v>
      </c>
      <c r="M14" s="22">
        <v>0</v>
      </c>
      <c r="N14" s="22">
        <v>0</v>
      </c>
    </row>
    <row r="15" spans="2:14" ht="20.100000000000001" customHeight="1" thickBot="1" x14ac:dyDescent="0.25">
      <c r="B15" s="6" t="s">
        <v>6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12</v>
      </c>
      <c r="J15" s="22">
        <v>12</v>
      </c>
      <c r="K15" s="22">
        <v>0</v>
      </c>
      <c r="L15" s="22">
        <v>0</v>
      </c>
      <c r="M15" s="22">
        <v>0</v>
      </c>
      <c r="N15" s="22">
        <v>0</v>
      </c>
    </row>
    <row r="16" spans="2:14" ht="20.100000000000001" customHeight="1" thickBot="1" x14ac:dyDescent="0.25">
      <c r="B16" s="6" t="s">
        <v>7</v>
      </c>
      <c r="C16" s="22">
        <v>3</v>
      </c>
      <c r="D16" s="22">
        <v>3</v>
      </c>
      <c r="E16" s="22">
        <v>0</v>
      </c>
      <c r="F16" s="22">
        <v>0</v>
      </c>
      <c r="G16" s="22">
        <v>0</v>
      </c>
      <c r="H16" s="22">
        <v>0</v>
      </c>
      <c r="I16" s="22">
        <v>1</v>
      </c>
      <c r="J16" s="22">
        <v>1</v>
      </c>
      <c r="K16" s="22">
        <v>0</v>
      </c>
      <c r="L16" s="22">
        <v>1</v>
      </c>
      <c r="M16" s="22">
        <v>1</v>
      </c>
      <c r="N16" s="22">
        <v>0</v>
      </c>
    </row>
    <row r="17" spans="2:14" ht="20.100000000000001" customHeight="1" thickBot="1" x14ac:dyDescent="0.25">
      <c r="B17" s="6" t="s">
        <v>8</v>
      </c>
      <c r="C17" s="22">
        <v>4</v>
      </c>
      <c r="D17" s="22">
        <v>3</v>
      </c>
      <c r="E17" s="22">
        <v>1</v>
      </c>
      <c r="F17" s="22">
        <v>0</v>
      </c>
      <c r="G17" s="22">
        <v>0</v>
      </c>
      <c r="H17" s="22">
        <v>0</v>
      </c>
      <c r="I17" s="22">
        <v>6</v>
      </c>
      <c r="J17" s="22">
        <v>5</v>
      </c>
      <c r="K17" s="22">
        <v>1</v>
      </c>
      <c r="L17" s="22">
        <v>0</v>
      </c>
      <c r="M17" s="22">
        <v>0</v>
      </c>
      <c r="N17" s="22">
        <v>0</v>
      </c>
    </row>
    <row r="18" spans="2:14" ht="20.100000000000001" customHeight="1" thickBot="1" x14ac:dyDescent="0.25">
      <c r="B18" s="6" t="s">
        <v>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</row>
    <row r="19" spans="2:14" ht="20.100000000000001" customHeight="1" thickBot="1" x14ac:dyDescent="0.25">
      <c r="B19" s="6" t="s">
        <v>10</v>
      </c>
      <c r="C19" s="22">
        <v>9</v>
      </c>
      <c r="D19" s="22">
        <v>7</v>
      </c>
      <c r="E19" s="22">
        <v>2</v>
      </c>
      <c r="F19" s="22">
        <v>0</v>
      </c>
      <c r="G19" s="22">
        <v>0</v>
      </c>
      <c r="H19" s="22">
        <v>0</v>
      </c>
      <c r="I19" s="22">
        <v>6</v>
      </c>
      <c r="J19" s="22">
        <v>5</v>
      </c>
      <c r="K19" s="22">
        <v>1</v>
      </c>
      <c r="L19" s="22">
        <v>2</v>
      </c>
      <c r="M19" s="22">
        <v>2</v>
      </c>
      <c r="N19" s="22">
        <v>0</v>
      </c>
    </row>
    <row r="20" spans="2:14" ht="20.100000000000001" customHeight="1" thickBot="1" x14ac:dyDescent="0.25">
      <c r="B20" s="6" t="s">
        <v>11</v>
      </c>
      <c r="C20" s="22">
        <v>14</v>
      </c>
      <c r="D20" s="22">
        <v>13</v>
      </c>
      <c r="E20" s="22">
        <v>1</v>
      </c>
      <c r="F20" s="22">
        <v>0</v>
      </c>
      <c r="G20" s="22">
        <v>0</v>
      </c>
      <c r="H20" s="22">
        <v>0</v>
      </c>
      <c r="I20" s="22">
        <v>20</v>
      </c>
      <c r="J20" s="22">
        <v>14</v>
      </c>
      <c r="K20" s="22">
        <v>6</v>
      </c>
      <c r="L20" s="22">
        <v>1</v>
      </c>
      <c r="M20" s="22">
        <v>1</v>
      </c>
      <c r="N20" s="22">
        <v>0</v>
      </c>
    </row>
    <row r="21" spans="2:14" ht="20.100000000000001" customHeight="1" thickBot="1" x14ac:dyDescent="0.25">
      <c r="B21" s="6" t="s">
        <v>12</v>
      </c>
      <c r="C21" s="22">
        <v>2</v>
      </c>
      <c r="D21" s="22">
        <v>2</v>
      </c>
      <c r="E21" s="22">
        <v>0</v>
      </c>
      <c r="F21" s="22">
        <v>1</v>
      </c>
      <c r="G21" s="22">
        <v>1</v>
      </c>
      <c r="H21" s="22">
        <v>0</v>
      </c>
      <c r="I21" s="22">
        <v>3</v>
      </c>
      <c r="J21" s="22">
        <v>3</v>
      </c>
      <c r="K21" s="22">
        <v>0</v>
      </c>
      <c r="L21" s="22">
        <v>0</v>
      </c>
      <c r="M21" s="22">
        <v>0</v>
      </c>
      <c r="N21" s="22">
        <v>0</v>
      </c>
    </row>
    <row r="22" spans="2:14" ht="20.100000000000001" customHeight="1" thickBot="1" x14ac:dyDescent="0.25">
      <c r="B22" s="6" t="s">
        <v>13</v>
      </c>
      <c r="C22" s="22">
        <v>3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7</v>
      </c>
      <c r="J22" s="22">
        <v>6</v>
      </c>
      <c r="K22" s="22">
        <v>1</v>
      </c>
      <c r="L22" s="22">
        <v>0</v>
      </c>
      <c r="M22" s="22">
        <v>0</v>
      </c>
      <c r="N22" s="22">
        <v>0</v>
      </c>
    </row>
    <row r="23" spans="2:14" ht="20.100000000000001" customHeight="1" thickBot="1" x14ac:dyDescent="0.25">
      <c r="B23" s="6" t="s">
        <v>14</v>
      </c>
      <c r="C23" s="22">
        <v>7</v>
      </c>
      <c r="D23" s="22">
        <v>5</v>
      </c>
      <c r="E23" s="22">
        <v>2</v>
      </c>
      <c r="F23" s="22">
        <v>0</v>
      </c>
      <c r="G23" s="22">
        <v>0</v>
      </c>
      <c r="H23" s="22">
        <v>0</v>
      </c>
      <c r="I23" s="22">
        <v>9</v>
      </c>
      <c r="J23" s="22">
        <v>7</v>
      </c>
      <c r="K23" s="22">
        <v>2</v>
      </c>
      <c r="L23" s="22">
        <v>1</v>
      </c>
      <c r="M23" s="22">
        <v>0</v>
      </c>
      <c r="N23" s="22">
        <v>1</v>
      </c>
    </row>
    <row r="24" spans="2:14" ht="20.100000000000001" customHeight="1" thickBot="1" x14ac:dyDescent="0.25">
      <c r="B24" s="6" t="s">
        <v>15</v>
      </c>
      <c r="C24" s="22">
        <v>3</v>
      </c>
      <c r="D24" s="22">
        <v>3</v>
      </c>
      <c r="E24" s="22">
        <v>0</v>
      </c>
      <c r="F24" s="22">
        <v>0</v>
      </c>
      <c r="G24" s="22">
        <v>0</v>
      </c>
      <c r="H24" s="22">
        <v>0</v>
      </c>
      <c r="I24" s="22">
        <v>5</v>
      </c>
      <c r="J24" s="22">
        <v>5</v>
      </c>
      <c r="K24" s="22">
        <v>0</v>
      </c>
      <c r="L24" s="22">
        <v>0</v>
      </c>
      <c r="M24" s="22">
        <v>0</v>
      </c>
      <c r="N24" s="22">
        <v>0</v>
      </c>
    </row>
    <row r="25" spans="2:14" ht="20.100000000000001" customHeight="1" thickBot="1" x14ac:dyDescent="0.25">
      <c r="B25" s="6" t="s">
        <v>16</v>
      </c>
      <c r="C25" s="22">
        <v>1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2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</row>
    <row r="26" spans="2:14" ht="20.100000000000001" customHeight="1" thickBot="1" x14ac:dyDescent="0.25">
      <c r="B26" s="7" t="s">
        <v>17</v>
      </c>
      <c r="C26" s="22">
        <v>3</v>
      </c>
      <c r="D26" s="22">
        <v>3</v>
      </c>
      <c r="E26" s="22">
        <v>0</v>
      </c>
      <c r="F26" s="22">
        <v>0</v>
      </c>
      <c r="G26" s="22">
        <v>0</v>
      </c>
      <c r="H26" s="22">
        <v>0</v>
      </c>
      <c r="I26" s="22">
        <v>2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</row>
    <row r="27" spans="2:14" ht="20.100000000000001" customHeight="1" thickBot="1" x14ac:dyDescent="0.25">
      <c r="B27" s="8" t="s">
        <v>18</v>
      </c>
      <c r="C27" s="22">
        <v>1</v>
      </c>
      <c r="D27" s="22">
        <v>1</v>
      </c>
      <c r="E27" s="22">
        <v>0</v>
      </c>
      <c r="F27" s="22">
        <v>0</v>
      </c>
      <c r="G27" s="22">
        <v>0</v>
      </c>
      <c r="H27" s="22">
        <v>0</v>
      </c>
      <c r="I27" s="22">
        <v>4</v>
      </c>
      <c r="J27" s="22">
        <v>4</v>
      </c>
      <c r="K27" s="22">
        <v>0</v>
      </c>
      <c r="L27" s="22">
        <v>0</v>
      </c>
      <c r="M27" s="22">
        <v>0</v>
      </c>
      <c r="N27" s="22">
        <v>0</v>
      </c>
    </row>
    <row r="28" spans="2:14" ht="20.100000000000001" customHeight="1" thickBot="1" x14ac:dyDescent="0.25">
      <c r="B28" s="9" t="s">
        <v>19</v>
      </c>
      <c r="C28" s="12">
        <f>SUM(C11:C27)</f>
        <v>77</v>
      </c>
      <c r="D28" s="12">
        <f t="shared" ref="D28:N28" si="0">SUM(D11:D27)</f>
        <v>64</v>
      </c>
      <c r="E28" s="12">
        <f t="shared" si="0"/>
        <v>13</v>
      </c>
      <c r="F28" s="12">
        <f t="shared" si="0"/>
        <v>6</v>
      </c>
      <c r="G28" s="12">
        <f t="shared" si="0"/>
        <v>6</v>
      </c>
      <c r="H28" s="12">
        <f t="shared" si="0"/>
        <v>0</v>
      </c>
      <c r="I28" s="12">
        <f t="shared" si="0"/>
        <v>109</v>
      </c>
      <c r="J28" s="12">
        <f t="shared" si="0"/>
        <v>91</v>
      </c>
      <c r="K28" s="12">
        <f t="shared" si="0"/>
        <v>18</v>
      </c>
      <c r="L28" s="12">
        <f t="shared" si="0"/>
        <v>11</v>
      </c>
      <c r="M28" s="12">
        <f t="shared" si="0"/>
        <v>9</v>
      </c>
      <c r="N28" s="12">
        <f t="shared" si="0"/>
        <v>2</v>
      </c>
    </row>
    <row r="29" spans="2:14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2" spans="2:14" ht="62.25" customHeight="1" thickBot="1" x14ac:dyDescent="0.25">
      <c r="C32" s="27" t="s">
        <v>127</v>
      </c>
      <c r="D32" s="28"/>
      <c r="E32" s="28"/>
      <c r="F32" s="27" t="s">
        <v>128</v>
      </c>
      <c r="G32" s="28"/>
      <c r="H32" s="28"/>
    </row>
    <row r="33" spans="2:8" ht="44.25" customHeight="1" thickBot="1" x14ac:dyDescent="0.25">
      <c r="C33" s="10" t="s">
        <v>65</v>
      </c>
      <c r="D33" s="10" t="s">
        <v>63</v>
      </c>
      <c r="E33" s="10" t="s">
        <v>64</v>
      </c>
      <c r="F33" s="10" t="s">
        <v>65</v>
      </c>
      <c r="G33" s="10" t="s">
        <v>63</v>
      </c>
      <c r="H33" s="10" t="s">
        <v>64</v>
      </c>
    </row>
    <row r="34" spans="2:8" ht="20.100000000000001" customHeight="1" thickBot="1" x14ac:dyDescent="0.25">
      <c r="B34" s="5" t="s">
        <v>2</v>
      </c>
      <c r="C34" s="14">
        <f t="shared" ref="C34:H49" si="1">IF(C11=0,"-",IF(I11=0,"-",(I11-C11)/C11))</f>
        <v>-0.05</v>
      </c>
      <c r="D34" s="14">
        <f t="shared" si="1"/>
        <v>6.25E-2</v>
      </c>
      <c r="E34" s="14">
        <f t="shared" si="1"/>
        <v>-0.5</v>
      </c>
      <c r="F34" s="14">
        <f t="shared" si="1"/>
        <v>0</v>
      </c>
      <c r="G34" s="14">
        <f t="shared" si="1"/>
        <v>0</v>
      </c>
      <c r="H34" s="14" t="str">
        <f t="shared" si="1"/>
        <v>-</v>
      </c>
    </row>
    <row r="35" spans="2:8" ht="20.100000000000001" customHeight="1" thickBot="1" x14ac:dyDescent="0.25">
      <c r="B35" s="6" t="s">
        <v>3</v>
      </c>
      <c r="C35" s="14">
        <f t="shared" si="1"/>
        <v>0.5</v>
      </c>
      <c r="D35" s="14">
        <f t="shared" si="1"/>
        <v>0.5</v>
      </c>
      <c r="E35" s="14" t="str">
        <f t="shared" si="1"/>
        <v>-</v>
      </c>
      <c r="F35" s="14" t="str">
        <f t="shared" si="1"/>
        <v>-</v>
      </c>
      <c r="G35" s="14" t="str">
        <f t="shared" si="1"/>
        <v>-</v>
      </c>
      <c r="H35" s="14" t="str">
        <f t="shared" si="1"/>
        <v>-</v>
      </c>
    </row>
    <row r="36" spans="2:8" ht="20.100000000000001" customHeight="1" thickBot="1" x14ac:dyDescent="0.25">
      <c r="B36" s="6" t="s">
        <v>4</v>
      </c>
      <c r="C36" s="14">
        <f t="shared" si="1"/>
        <v>0</v>
      </c>
      <c r="D36" s="14">
        <f t="shared" si="1"/>
        <v>1</v>
      </c>
      <c r="E36" s="14" t="str">
        <f t="shared" si="1"/>
        <v>-</v>
      </c>
      <c r="F36" s="14" t="str">
        <f t="shared" si="1"/>
        <v>-</v>
      </c>
      <c r="G36" s="14" t="str">
        <f t="shared" si="1"/>
        <v>-</v>
      </c>
      <c r="H36" s="14" t="str">
        <f t="shared" si="1"/>
        <v>-</v>
      </c>
    </row>
    <row r="37" spans="2:8" ht="20.100000000000001" customHeight="1" thickBot="1" x14ac:dyDescent="0.25">
      <c r="B37" s="6" t="s">
        <v>5</v>
      </c>
      <c r="C37" s="14">
        <f t="shared" si="1"/>
        <v>2.5</v>
      </c>
      <c r="D37" s="14">
        <f t="shared" si="1"/>
        <v>3</v>
      </c>
      <c r="E37" s="14">
        <f t="shared" si="1"/>
        <v>2</v>
      </c>
      <c r="F37" s="14" t="str">
        <f t="shared" si="1"/>
        <v>-</v>
      </c>
      <c r="G37" s="14" t="str">
        <f t="shared" si="1"/>
        <v>-</v>
      </c>
      <c r="H37" s="14" t="str">
        <f t="shared" si="1"/>
        <v>-</v>
      </c>
    </row>
    <row r="38" spans="2:8" ht="20.100000000000001" customHeight="1" thickBot="1" x14ac:dyDescent="0.25">
      <c r="B38" s="6" t="s">
        <v>6</v>
      </c>
      <c r="C38" s="14">
        <f t="shared" si="1"/>
        <v>11</v>
      </c>
      <c r="D38" s="14">
        <f t="shared" si="1"/>
        <v>11</v>
      </c>
      <c r="E38" s="14" t="str">
        <f t="shared" si="1"/>
        <v>-</v>
      </c>
      <c r="F38" s="14" t="str">
        <f t="shared" si="1"/>
        <v>-</v>
      </c>
      <c r="G38" s="14" t="str">
        <f t="shared" si="1"/>
        <v>-</v>
      </c>
      <c r="H38" s="14" t="str">
        <f t="shared" si="1"/>
        <v>-</v>
      </c>
    </row>
    <row r="39" spans="2:8" ht="20.100000000000001" customHeight="1" thickBot="1" x14ac:dyDescent="0.25">
      <c r="B39" s="6" t="s">
        <v>7</v>
      </c>
      <c r="C39" s="14">
        <f t="shared" si="1"/>
        <v>-0.66666666666666663</v>
      </c>
      <c r="D39" s="14">
        <f t="shared" si="1"/>
        <v>-0.66666666666666663</v>
      </c>
      <c r="E39" s="14" t="str">
        <f t="shared" si="1"/>
        <v>-</v>
      </c>
      <c r="F39" s="14" t="str">
        <f t="shared" si="1"/>
        <v>-</v>
      </c>
      <c r="G39" s="14" t="str">
        <f t="shared" si="1"/>
        <v>-</v>
      </c>
      <c r="H39" s="14" t="str">
        <f t="shared" si="1"/>
        <v>-</v>
      </c>
    </row>
    <row r="40" spans="2:8" ht="20.100000000000001" customHeight="1" thickBot="1" x14ac:dyDescent="0.25">
      <c r="B40" s="6" t="s">
        <v>8</v>
      </c>
      <c r="C40" s="14">
        <f t="shared" si="1"/>
        <v>0.5</v>
      </c>
      <c r="D40" s="14">
        <f t="shared" si="1"/>
        <v>0.66666666666666663</v>
      </c>
      <c r="E40" s="14">
        <f t="shared" si="1"/>
        <v>0</v>
      </c>
      <c r="F40" s="14" t="str">
        <f t="shared" si="1"/>
        <v>-</v>
      </c>
      <c r="G40" s="14" t="str">
        <f t="shared" si="1"/>
        <v>-</v>
      </c>
      <c r="H40" s="14" t="str">
        <f t="shared" si="1"/>
        <v>-</v>
      </c>
    </row>
    <row r="41" spans="2:8" ht="20.100000000000001" customHeight="1" thickBot="1" x14ac:dyDescent="0.25">
      <c r="B41" s="6" t="s">
        <v>9</v>
      </c>
      <c r="C41" s="14" t="str">
        <f t="shared" si="1"/>
        <v>-</v>
      </c>
      <c r="D41" s="14" t="str">
        <f t="shared" si="1"/>
        <v>-</v>
      </c>
      <c r="E41" s="14" t="str">
        <f t="shared" si="1"/>
        <v>-</v>
      </c>
      <c r="F41" s="14" t="str">
        <f t="shared" si="1"/>
        <v>-</v>
      </c>
      <c r="G41" s="14" t="str">
        <f t="shared" si="1"/>
        <v>-</v>
      </c>
      <c r="H41" s="14" t="str">
        <f t="shared" si="1"/>
        <v>-</v>
      </c>
    </row>
    <row r="42" spans="2:8" ht="20.100000000000001" customHeight="1" thickBot="1" x14ac:dyDescent="0.25">
      <c r="B42" s="6" t="s">
        <v>10</v>
      </c>
      <c r="C42" s="14">
        <f t="shared" si="1"/>
        <v>-0.33333333333333331</v>
      </c>
      <c r="D42" s="14">
        <f t="shared" si="1"/>
        <v>-0.2857142857142857</v>
      </c>
      <c r="E42" s="14">
        <f t="shared" si="1"/>
        <v>-0.5</v>
      </c>
      <c r="F42" s="14" t="str">
        <f t="shared" si="1"/>
        <v>-</v>
      </c>
      <c r="G42" s="14" t="str">
        <f t="shared" si="1"/>
        <v>-</v>
      </c>
      <c r="H42" s="14" t="str">
        <f t="shared" si="1"/>
        <v>-</v>
      </c>
    </row>
    <row r="43" spans="2:8" ht="20.100000000000001" customHeight="1" thickBot="1" x14ac:dyDescent="0.25">
      <c r="B43" s="6" t="s">
        <v>11</v>
      </c>
      <c r="C43" s="14">
        <f t="shared" si="1"/>
        <v>0.42857142857142855</v>
      </c>
      <c r="D43" s="14">
        <f t="shared" si="1"/>
        <v>7.6923076923076927E-2</v>
      </c>
      <c r="E43" s="14">
        <f t="shared" si="1"/>
        <v>5</v>
      </c>
      <c r="F43" s="14" t="str">
        <f t="shared" si="1"/>
        <v>-</v>
      </c>
      <c r="G43" s="14" t="str">
        <f t="shared" si="1"/>
        <v>-</v>
      </c>
      <c r="H43" s="14" t="str">
        <f t="shared" si="1"/>
        <v>-</v>
      </c>
    </row>
    <row r="44" spans="2:8" ht="20.100000000000001" customHeight="1" thickBot="1" x14ac:dyDescent="0.25">
      <c r="B44" s="6" t="s">
        <v>12</v>
      </c>
      <c r="C44" s="14">
        <f t="shared" si="1"/>
        <v>0.5</v>
      </c>
      <c r="D44" s="14">
        <f t="shared" si="1"/>
        <v>0.5</v>
      </c>
      <c r="E44" s="14" t="str">
        <f t="shared" si="1"/>
        <v>-</v>
      </c>
      <c r="F44" s="14" t="str">
        <f t="shared" si="1"/>
        <v>-</v>
      </c>
      <c r="G44" s="14" t="str">
        <f t="shared" si="1"/>
        <v>-</v>
      </c>
      <c r="H44" s="14" t="str">
        <f t="shared" si="1"/>
        <v>-</v>
      </c>
    </row>
    <row r="45" spans="2:8" ht="20.100000000000001" customHeight="1" thickBot="1" x14ac:dyDescent="0.25">
      <c r="B45" s="6" t="s">
        <v>13</v>
      </c>
      <c r="C45" s="14">
        <f t="shared" si="1"/>
        <v>1.3333333333333333</v>
      </c>
      <c r="D45" s="14">
        <f t="shared" si="1"/>
        <v>1</v>
      </c>
      <c r="E45" s="14" t="str">
        <f t="shared" si="1"/>
        <v>-</v>
      </c>
      <c r="F45" s="14" t="str">
        <f t="shared" si="1"/>
        <v>-</v>
      </c>
      <c r="G45" s="14" t="str">
        <f t="shared" si="1"/>
        <v>-</v>
      </c>
      <c r="H45" s="14" t="str">
        <f t="shared" si="1"/>
        <v>-</v>
      </c>
    </row>
    <row r="46" spans="2:8" ht="20.100000000000001" customHeight="1" thickBot="1" x14ac:dyDescent="0.25">
      <c r="B46" s="6" t="s">
        <v>14</v>
      </c>
      <c r="C46" s="14">
        <f t="shared" si="1"/>
        <v>0.2857142857142857</v>
      </c>
      <c r="D46" s="14">
        <f t="shared" si="1"/>
        <v>0.4</v>
      </c>
      <c r="E46" s="14">
        <f t="shared" si="1"/>
        <v>0</v>
      </c>
      <c r="F46" s="14" t="str">
        <f t="shared" si="1"/>
        <v>-</v>
      </c>
      <c r="G46" s="14" t="str">
        <f t="shared" si="1"/>
        <v>-</v>
      </c>
      <c r="H46" s="14" t="str">
        <f t="shared" si="1"/>
        <v>-</v>
      </c>
    </row>
    <row r="47" spans="2:8" ht="20.100000000000001" customHeight="1" thickBot="1" x14ac:dyDescent="0.25">
      <c r="B47" s="6" t="s">
        <v>15</v>
      </c>
      <c r="C47" s="14">
        <f t="shared" si="1"/>
        <v>0.66666666666666663</v>
      </c>
      <c r="D47" s="14">
        <f t="shared" si="1"/>
        <v>0.66666666666666663</v>
      </c>
      <c r="E47" s="14" t="str">
        <f t="shared" si="1"/>
        <v>-</v>
      </c>
      <c r="F47" s="14" t="str">
        <f t="shared" si="1"/>
        <v>-</v>
      </c>
      <c r="G47" s="14" t="str">
        <f t="shared" si="1"/>
        <v>-</v>
      </c>
      <c r="H47" s="14" t="str">
        <f t="shared" si="1"/>
        <v>-</v>
      </c>
    </row>
    <row r="48" spans="2:8" ht="20.100000000000001" customHeight="1" thickBot="1" x14ac:dyDescent="0.25">
      <c r="B48" s="6" t="s">
        <v>16</v>
      </c>
      <c r="C48" s="14">
        <f t="shared" si="1"/>
        <v>1</v>
      </c>
      <c r="D48" s="14" t="str">
        <f t="shared" si="1"/>
        <v>-</v>
      </c>
      <c r="E48" s="14" t="str">
        <f t="shared" si="1"/>
        <v>-</v>
      </c>
      <c r="F48" s="14" t="str">
        <f t="shared" si="1"/>
        <v>-</v>
      </c>
      <c r="G48" s="14" t="str">
        <f t="shared" si="1"/>
        <v>-</v>
      </c>
      <c r="H48" s="14" t="str">
        <f t="shared" si="1"/>
        <v>-</v>
      </c>
    </row>
    <row r="49" spans="2:8" ht="20.100000000000001" customHeight="1" thickBot="1" x14ac:dyDescent="0.25">
      <c r="B49" s="7" t="s">
        <v>17</v>
      </c>
      <c r="C49" s="14">
        <f t="shared" si="1"/>
        <v>-0.33333333333333331</v>
      </c>
      <c r="D49" s="14" t="str">
        <f t="shared" si="1"/>
        <v>-</v>
      </c>
      <c r="E49" s="14" t="str">
        <f t="shared" si="1"/>
        <v>-</v>
      </c>
      <c r="F49" s="14" t="str">
        <f t="shared" si="1"/>
        <v>-</v>
      </c>
      <c r="G49" s="14" t="str">
        <f t="shared" si="1"/>
        <v>-</v>
      </c>
      <c r="H49" s="14" t="str">
        <f t="shared" si="1"/>
        <v>-</v>
      </c>
    </row>
    <row r="50" spans="2:8" ht="20.100000000000001" customHeight="1" thickBot="1" x14ac:dyDescent="0.25">
      <c r="B50" s="8" t="s">
        <v>18</v>
      </c>
      <c r="C50" s="14">
        <f t="shared" ref="C50:H51" si="2">IF(C27=0,"-",IF(I27=0,"-",(I27-C27)/C27))</f>
        <v>3</v>
      </c>
      <c r="D50" s="14">
        <f t="shared" si="2"/>
        <v>3</v>
      </c>
      <c r="E50" s="14" t="str">
        <f t="shared" si="2"/>
        <v>-</v>
      </c>
      <c r="F50" s="14" t="str">
        <f t="shared" si="2"/>
        <v>-</v>
      </c>
      <c r="G50" s="14" t="str">
        <f t="shared" si="2"/>
        <v>-</v>
      </c>
      <c r="H50" s="14" t="str">
        <f t="shared" si="2"/>
        <v>-</v>
      </c>
    </row>
    <row r="51" spans="2:8" ht="20.100000000000001" customHeight="1" thickBot="1" x14ac:dyDescent="0.25">
      <c r="B51" s="9" t="s">
        <v>19</v>
      </c>
      <c r="C51" s="15">
        <f t="shared" si="2"/>
        <v>0.41558441558441561</v>
      </c>
      <c r="D51" s="15">
        <f t="shared" si="2"/>
        <v>0.421875</v>
      </c>
      <c r="E51" s="15">
        <f t="shared" si="2"/>
        <v>0.38461538461538464</v>
      </c>
      <c r="F51" s="15">
        <f t="shared" si="2"/>
        <v>0.83333333333333337</v>
      </c>
      <c r="G51" s="15">
        <f t="shared" si="2"/>
        <v>0.5</v>
      </c>
      <c r="H51" s="15" t="str">
        <f t="shared" si="2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Audiencias_Sentencias</vt:lpstr>
      <vt:lpstr>Audiencias_Pers Enjuic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2024-04-16T08:39:15Z</dcterms:modified>
</cp:coreProperties>
</file>